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구매계약\시설관리팀\2017\히트펌프\"/>
    </mc:Choice>
  </mc:AlternateContent>
  <bookViews>
    <workbookView xWindow="0" yWindow="0" windowWidth="17280" windowHeight="11100"/>
  </bookViews>
  <sheets>
    <sheet name="갑지" sheetId="15" r:id="rId1"/>
    <sheet name="원가계산서" sheetId="12" r:id="rId2"/>
    <sheet name="공종별집계표" sheetId="11" r:id="rId3"/>
    <sheet name="공종별내역서" sheetId="14" r:id="rId4"/>
    <sheet name="Sheet1" sheetId="16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" localSheetId="0" hidden="1">#REF!</definedName>
    <definedName name="_" hidden="1">#REF!</definedName>
    <definedName name="_1_0_F" hidden="1">[1]노임단가!#REF!</definedName>
    <definedName name="_2_2_0_Parse" hidden="1">[1]노임단가!#REF!</definedName>
    <definedName name="_Fill" localSheetId="0" hidden="1">#REF!</definedName>
    <definedName name="_Fill" hidden="1">#REF!</definedName>
    <definedName name="_xlnm._FilterDatabase" hidden="1">#REF!</definedName>
    <definedName name="_Key1" hidden="1">'[2]방송(체육관)'!#REF!</definedName>
    <definedName name="_Key2" hidden="1">'[2]방송(체육관)'!#REF!</definedName>
    <definedName name="_Order1" hidden="1">255</definedName>
    <definedName name="_Order2" hidden="1">255</definedName>
    <definedName name="_Parse_In" localSheetId="0" hidden="1">#REF!</definedName>
    <definedName name="_Parse_In" hidden="1">#REF!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ort" hidden="1">#REF!</definedName>
    <definedName name="a" localSheetId="0" hidden="1">#REF!</definedName>
    <definedName name="a" hidden="1">#REF!</definedName>
    <definedName name="ABS" localSheetId="0" hidden="1">{#N/A,#N/A,FALSE,"전력간선"}</definedName>
    <definedName name="ABS" localSheetId="3" hidden="1">{#N/A,#N/A,FALSE,"전력간선"}</definedName>
    <definedName name="ABS" hidden="1">{#N/A,#N/A,FALSE,"전력간선"}</definedName>
    <definedName name="CCTV" localSheetId="0" hidden="1">{#N/A,#N/A,FALSE,"전력간선"}</definedName>
    <definedName name="CCTV" localSheetId="3" hidden="1">{#N/A,#N/A,FALSE,"전력간선"}</definedName>
    <definedName name="CCTV" hidden="1">{#N/A,#N/A,FALSE,"전력간선"}</definedName>
    <definedName name="ddddd" localSheetId="0" hidden="1">#REF!</definedName>
    <definedName name="ddddd" hidden="1">#REF!</definedName>
    <definedName name="DWD" localSheetId="0" hidden="1">{#N/A,#N/A,FALSE,"전력간선"}</definedName>
    <definedName name="DWD" localSheetId="3" hidden="1">{#N/A,#N/A,FALSE,"전력간선"}</definedName>
    <definedName name="DWD" hidden="1">{#N/A,#N/A,FALSE,"전력간선"}</definedName>
    <definedName name="ff" localSheetId="0" hidden="1">#REF!</definedName>
    <definedName name="ff" hidden="1">#REF!</definedName>
    <definedName name="fv" localSheetId="0" hidden="1">{#N/A,#N/A,FALSE,"전력간선"}</definedName>
    <definedName name="fv" localSheetId="3" hidden="1">{#N/A,#N/A,FALSE,"전력간선"}</definedName>
    <definedName name="fv" hidden="1">{#N/A,#N/A,FALSE,"전력간선"}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localSheetId="3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_xlnm.Print_Area" localSheetId="3">공종별내역서!$A$1:$AP$61</definedName>
    <definedName name="_xlnm.Print_Titles" localSheetId="3">공종별내역서!$1:$3</definedName>
    <definedName name="QWS" localSheetId="0" hidden="1">#REF!</definedName>
    <definedName name="QWS" hidden="1">#REF!</definedName>
    <definedName name="SSSS" localSheetId="0" hidden="1">{#N/A,#N/A,FALSE,"전력간선"}</definedName>
    <definedName name="SSSS" localSheetId="3" hidden="1">{#N/A,#N/A,FALSE,"전력간선"}</definedName>
    <definedName name="SSSS" hidden="1">{#N/A,#N/A,FALSE,"전력간선"}</definedName>
    <definedName name="wrn.교육청." localSheetId="0" hidden="1">{#N/A,#N/A,FALSE,"전력간선"}</definedName>
    <definedName name="wrn.교육청." localSheetId="3" hidden="1">{#N/A,#N/A,FALSE,"전력간선"}</definedName>
    <definedName name="wrn.교육청." hidden="1">{#N/A,#N/A,FALSE,"전력간선"}</definedName>
    <definedName name="zx" hidden="1">[1]노임단가!#REF!</definedName>
    <definedName name="가도" localSheetId="0" hidden="1">#REF!</definedName>
    <definedName name="가도" hidden="1">#REF!</definedName>
    <definedName name="건축원가" hidden="1">[3]전기!$B$4:$B$163</definedName>
    <definedName name="그림" localSheetId="0" hidden="1">{#N/A,#N/A,FALSE,"전력간선"}</definedName>
    <definedName name="그림" localSheetId="3" hidden="1">{#N/A,#N/A,FALSE,"전력간선"}</definedName>
    <definedName name="그림" hidden="1">{#N/A,#N/A,FALSE,"전력간선"}</definedName>
    <definedName name="내역서" localSheetId="0" hidden="1">{#N/A,#N/A,FALSE,"전력간선"}</definedName>
    <definedName name="내역서" localSheetId="3" hidden="1">{#N/A,#N/A,FALSE,"전력간선"}</definedName>
    <definedName name="내역서" hidden="1">{#N/A,#N/A,FALSE,"전력간선"}</definedName>
    <definedName name="ㄷㄱㄷ" localSheetId="0" hidden="1">{#N/A,#N/A,FALSE,"전력간선"}</definedName>
    <definedName name="ㄷㄱㄷ" localSheetId="3" hidden="1">{#N/A,#N/A,FALSE,"전력간선"}</definedName>
    <definedName name="ㄷㄱㄷ" hidden="1">{#N/A,#N/A,FALSE,"전력간선"}</definedName>
    <definedName name="ㄹㅇㄶ" localSheetId="0" hidden="1">#REF!</definedName>
    <definedName name="ㄹㅇㄶ" localSheetId="3" hidden="1">#REF!</definedName>
    <definedName name="ㄹㅇㄶ" hidden="1">#REF!</definedName>
    <definedName name="ㄹㅇㄶ옿" hidden="1">'[4]N賃率-職'!$I$5:$I$30</definedName>
    <definedName name="배관공수율" hidden="1">'[5]N賃率-職'!$I$5:$I$30</definedName>
    <definedName name="보중" localSheetId="0" hidden="1">{#N/A,#N/A,FALSE,"전력간선"}</definedName>
    <definedName name="보중" localSheetId="3" hidden="1">{#N/A,#N/A,FALSE,"전력간선"}</definedName>
    <definedName name="보중" hidden="1">{#N/A,#N/A,FALSE,"전력간선"}</definedName>
    <definedName name="ㅅ" localSheetId="0" hidden="1">{#N/A,#N/A,FALSE,"전력간선"}</definedName>
    <definedName name="ㅅ" localSheetId="3" hidden="1">{#N/A,#N/A,FALSE,"전력간선"}</definedName>
    <definedName name="ㅅ" hidden="1">{#N/A,#N/A,FALSE,"전력간선"}</definedName>
    <definedName name="ㅅㅅ" localSheetId="0" hidden="1">{#N/A,#N/A,FALSE,"전력간선"}</definedName>
    <definedName name="ㅅㅅ" localSheetId="3" hidden="1">{#N/A,#N/A,FALSE,"전력간선"}</definedName>
    <definedName name="ㅅㅅ" hidden="1">{#N/A,#N/A,FALSE,"전력간선"}</definedName>
    <definedName name="ㅅㅅㅅ" localSheetId="0" hidden="1">{#N/A,#N/A,FALSE,"전력간선"}</definedName>
    <definedName name="ㅅㅅㅅ" localSheetId="3" hidden="1">{#N/A,#N/A,FALSE,"전력간선"}</definedName>
    <definedName name="ㅅㅅㅅ" hidden="1">{#N/A,#N/A,FALSE,"전력간선"}</definedName>
    <definedName name="ㅇㄹㄹ" hidden="1">'[6]N賃率-職'!$I$5:$I$30</definedName>
    <definedName name="양식" localSheetId="0" hidden="1">{#N/A,#N/A,FALSE,"전력간선"}</definedName>
    <definedName name="양식" localSheetId="3" hidden="1">{#N/A,#N/A,FALSE,"전력간선"}</definedName>
    <definedName name="양식" hidden="1">{#N/A,#N/A,FALSE,"전력간선"}</definedName>
    <definedName name="이릉" hidden="1">#REF!</definedName>
    <definedName name="이종훈" hidden="1">[3]전기!$A$4:$A$163</definedName>
    <definedName name="일" localSheetId="0" hidden="1">#REF!</definedName>
    <definedName name="일" hidden="1">#REF!</definedName>
    <definedName name="자재단가근거" localSheetId="0" hidden="1">#REF!</definedName>
    <definedName name="자재단가근거" hidden="1">#REF!</definedName>
    <definedName name="총괄" localSheetId="0" hidden="1">{#N/A,#N/A,FALSE,"전력간선"}</definedName>
    <definedName name="총괄" localSheetId="3" hidden="1">{#N/A,#N/A,FALSE,"전력간선"}</definedName>
    <definedName name="총괄" hidden="1">{#N/A,#N/A,FALSE,"전력간선"}</definedName>
    <definedName name="파일" localSheetId="0" hidden="1">#REF!</definedName>
    <definedName name="파일" hidden="1">#REF!</definedName>
    <definedName name="ㅎㄴ" hidden="1">'[4]N賃率-職'!$I$5:$I$30</definedName>
    <definedName name="학교" localSheetId="0" hidden="1">{#N/A,#N/A,FALSE,"전력간선"}</definedName>
    <definedName name="학교" localSheetId="3" hidden="1">{#N/A,#N/A,FALSE,"전력간선"}</definedName>
    <definedName name="학교" hidden="1">{#N/A,#N/A,FALSE,"전력간선"}</definedName>
    <definedName name="ㅑㅕㅑ" localSheetId="0" hidden="1">{#N/A,#N/A,FALSE,"전력간선"}</definedName>
    <definedName name="ㅑㅕㅑ" localSheetId="3" hidden="1">{#N/A,#N/A,FALSE,"전력간선"}</definedName>
    <definedName name="ㅑㅕㅑ" hidden="1">{#N/A,#N/A,FALSE,"전력간선"}</definedName>
    <definedName name="ㅓㅓㅓ" localSheetId="0" hidden="1">{#N/A,#N/A,FALSE,"전력간선"}</definedName>
    <definedName name="ㅓㅓㅓ" localSheetId="3" hidden="1">{#N/A,#N/A,FALSE,"전력간선"}</definedName>
    <definedName name="ㅓㅓㅓ" hidden="1">{#N/A,#N/A,FALSE,"전력간선"}</definedName>
  </definedNames>
  <calcPr calcId="152511"/>
</workbook>
</file>

<file path=xl/calcChain.xml><?xml version="1.0" encoding="utf-8"?>
<calcChain xmlns="http://schemas.openxmlformats.org/spreadsheetml/2006/main">
  <c r="E61" i="14" l="1"/>
  <c r="H61" i="14"/>
  <c r="K24" i="14" l="1"/>
  <c r="J24" i="14"/>
  <c r="H24" i="14"/>
  <c r="F24" i="14"/>
  <c r="K23" i="14"/>
  <c r="J23" i="14"/>
  <c r="H23" i="14"/>
  <c r="F23" i="14"/>
  <c r="K22" i="14"/>
  <c r="J22" i="14"/>
  <c r="H22" i="14"/>
  <c r="F22" i="14"/>
  <c r="K21" i="14"/>
  <c r="H21" i="14"/>
  <c r="F21" i="14"/>
  <c r="K20" i="14"/>
  <c r="J20" i="14"/>
  <c r="H20" i="14"/>
  <c r="F20" i="14"/>
  <c r="K19" i="14"/>
  <c r="H19" i="14"/>
  <c r="F19" i="14"/>
  <c r="K18" i="14"/>
  <c r="J18" i="14"/>
  <c r="H18" i="14"/>
  <c r="F18" i="14"/>
  <c r="K17" i="14"/>
  <c r="J17" i="14"/>
  <c r="H17" i="14"/>
  <c r="F17" i="14"/>
  <c r="K14" i="14"/>
  <c r="J14" i="14"/>
  <c r="H14" i="14"/>
  <c r="F14" i="14"/>
  <c r="K13" i="14"/>
  <c r="H13" i="14"/>
  <c r="F13" i="14"/>
  <c r="K12" i="14"/>
  <c r="J12" i="14"/>
  <c r="H12" i="14"/>
  <c r="F12" i="14"/>
  <c r="K11" i="14"/>
  <c r="J11" i="14"/>
  <c r="H11" i="14"/>
  <c r="F11" i="14"/>
  <c r="F8" i="14"/>
  <c r="H8" i="14"/>
  <c r="J8" i="14"/>
  <c r="J8" i="11"/>
  <c r="J9" i="11"/>
  <c r="J10" i="11"/>
  <c r="J11" i="11"/>
  <c r="J12" i="11"/>
  <c r="J13" i="11"/>
  <c r="J14" i="11"/>
  <c r="H8" i="11"/>
  <c r="H9" i="11"/>
  <c r="H10" i="11"/>
  <c r="H11" i="11"/>
  <c r="H12" i="11"/>
  <c r="L12" i="11" s="1"/>
  <c r="H13" i="11"/>
  <c r="H14" i="11"/>
  <c r="F8" i="11"/>
  <c r="F9" i="11"/>
  <c r="L9" i="11" s="1"/>
  <c r="F10" i="11"/>
  <c r="F11" i="11"/>
  <c r="L11" i="11" s="1"/>
  <c r="F12" i="11"/>
  <c r="F13" i="11"/>
  <c r="F14" i="11"/>
  <c r="F15" i="11"/>
  <c r="F16" i="11"/>
  <c r="U16" i="15"/>
  <c r="L10" i="11" l="1"/>
  <c r="L8" i="11"/>
  <c r="L22" i="14"/>
  <c r="L23" i="14"/>
  <c r="L24" i="14"/>
  <c r="L11" i="14"/>
  <c r="L12" i="14"/>
  <c r="L8" i="14"/>
  <c r="L14" i="14"/>
  <c r="L17" i="14"/>
  <c r="L18" i="14"/>
  <c r="L19" i="14"/>
  <c r="L21" i="14"/>
  <c r="L13" i="14"/>
  <c r="L20" i="14"/>
  <c r="Q16" i="15"/>
  <c r="K15" i="11"/>
  <c r="H15" i="11"/>
  <c r="L15" i="11" s="1"/>
  <c r="M16" i="15" l="1"/>
  <c r="Y16" i="15" s="1"/>
  <c r="J7" i="14" l="1"/>
  <c r="H7" i="14"/>
  <c r="K22" i="11"/>
  <c r="H22" i="11"/>
  <c r="F22" i="11"/>
  <c r="L22" i="11" s="1"/>
  <c r="K15" i="14" l="1"/>
  <c r="J15" i="14"/>
  <c r="H15" i="14"/>
  <c r="F15" i="14"/>
  <c r="K10" i="14"/>
  <c r="J10" i="14"/>
  <c r="H10" i="14"/>
  <c r="F10" i="14"/>
  <c r="H9" i="14"/>
  <c r="F9" i="14"/>
  <c r="L10" i="14" l="1"/>
  <c r="L15" i="14"/>
  <c r="K25" i="14" l="1"/>
  <c r="H25" i="14"/>
  <c r="F25" i="14"/>
  <c r="J5" i="14"/>
  <c r="J16" i="14"/>
  <c r="J26" i="14"/>
  <c r="H5" i="14"/>
  <c r="H16" i="14"/>
  <c r="H26" i="14"/>
  <c r="K10" i="11"/>
  <c r="L25" i="14" l="1"/>
  <c r="C14" i="15" l="1"/>
  <c r="F26" i="14" l="1"/>
  <c r="F16" i="14"/>
  <c r="L16" i="14" s="1"/>
  <c r="A6" i="11" l="1"/>
  <c r="C15" i="15" s="1"/>
  <c r="A2" i="11"/>
  <c r="K26" i="14" l="1"/>
  <c r="J27" i="14"/>
  <c r="H27" i="14"/>
  <c r="K16" i="14"/>
  <c r="L26" i="14" l="1"/>
  <c r="U15" i="15" l="1"/>
  <c r="L27" i="14"/>
  <c r="L61" i="14" s="1"/>
  <c r="K61" i="14" l="1"/>
  <c r="Q15" i="15" l="1"/>
  <c r="J26" i="11"/>
  <c r="H26" i="11"/>
  <c r="Q14" i="15" l="1"/>
  <c r="D8" i="12"/>
  <c r="D9" i="12" s="1"/>
  <c r="U14" i="15"/>
  <c r="D12" i="12"/>
  <c r="M14" i="15"/>
  <c r="Y14" i="15" l="1"/>
  <c r="D15" i="12"/>
  <c r="D18" i="12"/>
  <c r="D14" i="12"/>
  <c r="D17" i="12" s="1"/>
  <c r="F26" i="11" l="1"/>
  <c r="M15" i="15"/>
  <c r="Y15" i="15" s="1"/>
  <c r="Y18" i="15" s="1"/>
  <c r="L26" i="11"/>
  <c r="D10" i="12"/>
  <c r="D13" i="12" l="1"/>
  <c r="D16" i="12"/>
  <c r="D3" i="12" l="1"/>
  <c r="D6" i="12" s="1"/>
  <c r="D19" i="12" s="1"/>
  <c r="M19" i="15" s="1"/>
  <c r="Y19" i="15" s="1"/>
  <c r="D21" i="12" l="1"/>
  <c r="D20" i="12"/>
  <c r="D23" i="12" l="1"/>
  <c r="D25" i="12" l="1"/>
  <c r="D26" i="12" l="1"/>
  <c r="D27" i="12"/>
  <c r="M20" i="15" l="1"/>
  <c r="Y20" i="15" s="1"/>
  <c r="Y22" i="15" s="1"/>
  <c r="Y23" i="15" s="1"/>
  <c r="D28" i="12"/>
  <c r="D29" i="12" s="1"/>
  <c r="E1" i="12" s="1"/>
  <c r="Y24" i="15" l="1"/>
  <c r="H9" i="15" s="1"/>
  <c r="D9" i="15" l="1"/>
</calcChain>
</file>

<file path=xl/comments1.xml><?xml version="1.0" encoding="utf-8"?>
<comments xmlns="http://schemas.openxmlformats.org/spreadsheetml/2006/main">
  <authors>
    <author>Joonghan</author>
  </authors>
  <commentList>
    <comment ref="E8" authorId="0" shapeId="0">
      <text>
        <r>
          <rPr>
            <b/>
            <sz val="9"/>
            <color indexed="81"/>
            <rFont val="Tahoma"/>
            <family val="2"/>
          </rPr>
          <t>Joonghan: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 금액을 넣으세용</t>
        </r>
      </text>
    </comment>
  </commentList>
</comments>
</file>

<file path=xl/sharedStrings.xml><?xml version="1.0" encoding="utf-8"?>
<sst xmlns="http://schemas.openxmlformats.org/spreadsheetml/2006/main" count="698" uniqueCount="223">
  <si>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</si>
  <si>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</si>
  <si>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</si>
  <si>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</si>
  <si>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</si>
  <si>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</si>
  <si>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</si>
  <si>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</si>
  <si>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</si>
  <si>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</si>
  <si>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</si>
  <si>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</si>
  <si>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</si>
  <si>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</si>
  <si>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</si>
  <si>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</si>
  <si>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</si>
  <si>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</si>
  <si>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</si>
  <si>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</si>
  <si>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</si>
  <si>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</si>
  <si>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</si>
  <si>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</si>
  <si>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</si>
  <si>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</si>
  <si>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</si>
  <si>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</si>
  <si>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</si>
  <si>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</si>
  <si>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</si>
  <si>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</si>
  <si>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</si>
  <si>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</si>
  <si>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</si>
  <si>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</si>
  <si>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</si>
  <si>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</si>
  <si>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</si>
  <si>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</si>
  <si>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</si>
  <si>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</si>
  <si>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</si>
  <si>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</si>
  <si>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</si>
  <si>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</si>
  <si>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</si>
  <si>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</si>
  <si>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</si>
  <si>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</si>
  <si>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</si>
  <si>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</si>
  <si>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F</t>
  </si>
  <si>
    <t>T</t>
  </si>
  <si>
    <t>5C1963116B04721675A8A62A45F7672767F486</t>
  </si>
  <si>
    <t>[ 합           계 ]</t>
  </si>
  <si>
    <t>0102</t>
  </si>
  <si>
    <t>EA</t>
  </si>
  <si>
    <t>5C0863B76C4A5A1618DF26C707E251</t>
  </si>
  <si>
    <t>01025C0863B76C4A5A1618DF26C707E251</t>
  </si>
  <si>
    <t>5BEC23B36D837C16DDD2E65E3F67CC01133BFA</t>
  </si>
  <si>
    <t>01025BEC23B36D837C16DDD2E65E3F67CC01133BFA</t>
  </si>
  <si>
    <t>5CCDB3E365484416414BF66CB659C7</t>
  </si>
  <si>
    <t>01025CCDB3E365484416414BF66CB659C7</t>
  </si>
  <si>
    <t>5CCDF30863AC1116000346AAF8860B</t>
  </si>
  <si>
    <t>01025CCDF30863AC1116000346AAF8860B</t>
  </si>
  <si>
    <t>01025C1963116B04721675A8A62A45F7672767F486</t>
  </si>
  <si>
    <t>0103</t>
  </si>
  <si>
    <t>0104</t>
  </si>
  <si>
    <t>비       목      구       분</t>
    <phoneticPr fontId="69" type="noConversion"/>
  </si>
  <si>
    <t>금        액</t>
    <phoneticPr fontId="69" type="noConversion"/>
  </si>
  <si>
    <t>구     성     비</t>
    <phoneticPr fontId="69" type="noConversion"/>
  </si>
  <si>
    <t>비   고</t>
    <phoneticPr fontId="69" type="noConversion"/>
  </si>
  <si>
    <t>순공사 원가</t>
    <phoneticPr fontId="69" type="noConversion"/>
  </si>
  <si>
    <t>재  료  비</t>
    <phoneticPr fontId="69" type="noConversion"/>
  </si>
  <si>
    <t>직 접 재 료 비</t>
    <phoneticPr fontId="69" type="noConversion"/>
  </si>
  <si>
    <t>간 접 재 료 비</t>
    <phoneticPr fontId="69" type="noConversion"/>
  </si>
  <si>
    <t>작업설, 부산물</t>
    <phoneticPr fontId="69" type="noConversion"/>
  </si>
  <si>
    <t>소          계</t>
    <phoneticPr fontId="69" type="noConversion"/>
  </si>
  <si>
    <t xml:space="preserve">노  무  비 </t>
    <phoneticPr fontId="69" type="noConversion"/>
  </si>
  <si>
    <t>직 접 노 무 비</t>
    <phoneticPr fontId="69" type="noConversion"/>
  </si>
  <si>
    <t>간 접 노 무 비</t>
    <phoneticPr fontId="69" type="noConversion"/>
  </si>
  <si>
    <t>경       비</t>
    <phoneticPr fontId="69" type="noConversion"/>
  </si>
  <si>
    <t>기계경비</t>
    <phoneticPr fontId="69" type="noConversion"/>
  </si>
  <si>
    <t>산재보험료</t>
    <phoneticPr fontId="69" type="noConversion"/>
  </si>
  <si>
    <t>건강보험료</t>
    <phoneticPr fontId="69" type="noConversion"/>
  </si>
  <si>
    <t>연금보험료</t>
    <phoneticPr fontId="69" type="noConversion"/>
  </si>
  <si>
    <t>고용보험료</t>
    <phoneticPr fontId="69" type="noConversion"/>
  </si>
  <si>
    <t>노인장기요양보험료</t>
    <phoneticPr fontId="69" type="noConversion"/>
  </si>
  <si>
    <t>퇴직공제부금비</t>
    <phoneticPr fontId="69" type="noConversion"/>
  </si>
  <si>
    <t>기타경비</t>
    <phoneticPr fontId="69" type="noConversion"/>
  </si>
  <si>
    <t>소계</t>
    <phoneticPr fontId="69" type="noConversion"/>
  </si>
  <si>
    <t>순 공 사 원 가 계</t>
    <phoneticPr fontId="69" type="noConversion"/>
  </si>
  <si>
    <t>일   반    관   리   비</t>
    <phoneticPr fontId="69" type="noConversion"/>
  </si>
  <si>
    <t>이                   윤</t>
    <phoneticPr fontId="69" type="noConversion"/>
  </si>
  <si>
    <t>공     급     가     액</t>
    <phoneticPr fontId="69" type="noConversion"/>
  </si>
  <si>
    <t>N E G O    금     액</t>
    <phoneticPr fontId="69" type="noConversion"/>
  </si>
  <si>
    <t>5EC775956D5B7878309563D03D70</t>
  </si>
  <si>
    <t>01035EC775956D5B7878309563D03D70</t>
  </si>
  <si>
    <t>직접노무비</t>
    <phoneticPr fontId="69" type="noConversion"/>
  </si>
  <si>
    <t>x</t>
    <phoneticPr fontId="71" type="noConversion"/>
  </si>
  <si>
    <t>노무비</t>
    <phoneticPr fontId="69" type="noConversion"/>
  </si>
  <si>
    <t>직접노무비</t>
    <phoneticPr fontId="69" type="noConversion"/>
  </si>
  <si>
    <t>건강보험료</t>
    <phoneticPr fontId="69" type="noConversion"/>
  </si>
  <si>
    <t>(재료비+직접노무비)</t>
    <phoneticPr fontId="69" type="noConversion"/>
  </si>
  <si>
    <t>산업안전보건관리비</t>
    <phoneticPr fontId="69" type="noConversion"/>
  </si>
  <si>
    <t>순공사원가계</t>
    <phoneticPr fontId="69" type="noConversion"/>
  </si>
  <si>
    <t>환경보전비</t>
    <phoneticPr fontId="69" type="noConversion"/>
  </si>
  <si>
    <t>(재료비+직접노무비+경비)</t>
    <phoneticPr fontId="69" type="noConversion"/>
  </si>
  <si>
    <t xml:space="preserve">   (순공사원가계+일반관리비+이윤)</t>
    <phoneticPr fontId="69" type="noConversion"/>
  </si>
  <si>
    <t xml:space="preserve">       (재료비+노무비+경비)</t>
    <phoneticPr fontId="69" type="noConversion"/>
  </si>
  <si>
    <t>대</t>
  </si>
  <si>
    <t xml:space="preserve">※ REMARK :  </t>
    <phoneticPr fontId="69" type="noConversion"/>
  </si>
  <si>
    <t>최 종  금 액</t>
    <phoneticPr fontId="69" type="noConversion"/>
  </si>
  <si>
    <t>합          계</t>
    <phoneticPr fontId="69" type="noConversion"/>
  </si>
  <si>
    <t>소   계</t>
    <phoneticPr fontId="69" type="noConversion"/>
  </si>
  <si>
    <t>식</t>
    <phoneticPr fontId="2" type="noConversion"/>
  </si>
  <si>
    <t>일반관리비+이윤</t>
    <phoneticPr fontId="2" type="noConversion"/>
  </si>
  <si>
    <t>간접노무비+보험료외</t>
    <phoneticPr fontId="69" type="noConversion"/>
  </si>
  <si>
    <t>간접비</t>
    <phoneticPr fontId="69" type="noConversion"/>
  </si>
  <si>
    <t>식</t>
    <phoneticPr fontId="69" type="noConversion"/>
  </si>
  <si>
    <t>직접비</t>
    <phoneticPr fontId="69" type="noConversion"/>
  </si>
  <si>
    <t>금 액</t>
    <phoneticPr fontId="69" type="noConversion"/>
  </si>
  <si>
    <t>단 가</t>
    <phoneticPr fontId="69" type="noConversion"/>
  </si>
  <si>
    <t>비  고</t>
    <phoneticPr fontId="69" type="noConversion"/>
  </si>
  <si>
    <t>합   계</t>
    <phoneticPr fontId="69" type="noConversion"/>
  </si>
  <si>
    <t>경   비</t>
    <phoneticPr fontId="69" type="noConversion"/>
  </si>
  <si>
    <t>노 무 비</t>
    <phoneticPr fontId="69" type="noConversion"/>
  </si>
  <si>
    <t>재 료 비</t>
    <phoneticPr fontId="69" type="noConversion"/>
  </si>
  <si>
    <t>수량</t>
    <phoneticPr fontId="69" type="noConversion"/>
  </si>
  <si>
    <t>단위</t>
    <phoneticPr fontId="69" type="noConversion"/>
  </si>
  <si>
    <t>규격</t>
    <phoneticPr fontId="69" type="noConversion"/>
  </si>
  <si>
    <t>품    명</t>
    <phoneticPr fontId="69" type="noConversion"/>
  </si>
  <si>
    <t>구분</t>
    <phoneticPr fontId="69" type="noConversion"/>
  </si>
  <si>
    <t>[PROJECT]</t>
    <phoneticPr fontId="69" type="noConversion"/>
  </si>
  <si>
    <t>금       액 :</t>
    <phoneticPr fontId="69" type="noConversion"/>
  </si>
  <si>
    <t>견            적            서</t>
    <phoneticPr fontId="69" type="noConversion"/>
  </si>
  <si>
    <t>공기열히트펌프(고온수)</t>
    <phoneticPr fontId="131" type="noConversion"/>
  </si>
  <si>
    <t>잡재료</t>
    <phoneticPr fontId="131" type="noConversion"/>
  </si>
  <si>
    <t>EA</t>
    <phoneticPr fontId="131" type="noConversion"/>
  </si>
  <si>
    <t>25A</t>
    <phoneticPr fontId="131" type="noConversion"/>
  </si>
  <si>
    <t>볼밸브</t>
    <phoneticPr fontId="131" type="noConversion"/>
  </si>
  <si>
    <t>압력계설치</t>
    <phoneticPr fontId="2" type="noConversion"/>
  </si>
  <si>
    <t>온도계설치</t>
    <phoneticPr fontId="2" type="noConversion"/>
  </si>
  <si>
    <t>부재료비</t>
    <phoneticPr fontId="131" type="noConversion"/>
  </si>
  <si>
    <t>노무비</t>
    <phoneticPr fontId="131" type="noConversion"/>
  </si>
  <si>
    <t>2) 용전용수공급조건입니다.</t>
    <phoneticPr fontId="131" type="noConversion"/>
  </si>
  <si>
    <t>공기열 히트펌프시스템 설치공사</t>
    <phoneticPr fontId="69" type="noConversion"/>
  </si>
  <si>
    <t>[ 공기열 히트펌프시스템 설치공사 ]</t>
    <phoneticPr fontId="2" type="noConversion"/>
  </si>
  <si>
    <t>버퍼탱크</t>
    <phoneticPr fontId="131" type="noConversion"/>
  </si>
  <si>
    <t>체크밸브</t>
    <phoneticPr fontId="131" type="noConversion"/>
  </si>
  <si>
    <t>스트레이너</t>
    <phoneticPr fontId="131" type="noConversion"/>
  </si>
  <si>
    <t>관보온(고무발포)</t>
    <phoneticPr fontId="2" type="noConversion"/>
  </si>
  <si>
    <t>PROJECT: 히트펌프시스템 설치공사</t>
    <phoneticPr fontId="69" type="noConversion"/>
  </si>
  <si>
    <t>장비이용료</t>
    <phoneticPr fontId="131" type="noConversion"/>
  </si>
  <si>
    <t>자동에어벤트</t>
  </si>
  <si>
    <t>25A</t>
    <phoneticPr fontId="131" type="noConversion"/>
  </si>
  <si>
    <t>15A</t>
    <phoneticPr fontId="131" type="noConversion"/>
  </si>
  <si>
    <t>10k*D15</t>
    <phoneticPr fontId="2" type="noConversion"/>
  </si>
  <si>
    <t>관보온(고무발포)</t>
    <phoneticPr fontId="2" type="noConversion"/>
  </si>
  <si>
    <t>sp-스텐k파이프</t>
    <phoneticPr fontId="2" type="noConversion"/>
  </si>
  <si>
    <t>M</t>
    <phoneticPr fontId="131" type="noConversion"/>
  </si>
  <si>
    <t>M</t>
    <phoneticPr fontId="131" type="noConversion"/>
  </si>
  <si>
    <t>동연질관</t>
    <phoneticPr fontId="2" type="noConversion"/>
  </si>
  <si>
    <t>12.7mm</t>
    <phoneticPr fontId="131" type="noConversion"/>
  </si>
  <si>
    <t>동L타입직관</t>
    <phoneticPr fontId="2" type="noConversion"/>
  </si>
  <si>
    <t>22.2mm</t>
    <phoneticPr fontId="131" type="noConversion"/>
  </si>
  <si>
    <t>50A</t>
    <phoneticPr fontId="131" type="noConversion"/>
  </si>
  <si>
    <t>sp-k유니온</t>
    <phoneticPr fontId="2" type="noConversion"/>
  </si>
  <si>
    <t>25A</t>
    <phoneticPr fontId="69" type="noConversion"/>
  </si>
  <si>
    <t>SP-K유니온(허브형)</t>
  </si>
  <si>
    <t>SP-K유니온(허브형)</t>
    <phoneticPr fontId="2" type="noConversion"/>
  </si>
  <si>
    <t>25A</t>
    <phoneticPr fontId="131" type="noConversion"/>
  </si>
  <si>
    <t>50A</t>
    <phoneticPr fontId="131" type="noConversion"/>
  </si>
  <si>
    <t>볼밸브</t>
    <phoneticPr fontId="131" type="noConversion"/>
  </si>
  <si>
    <t>주재료비의30%</t>
    <phoneticPr fontId="131" type="noConversion"/>
  </si>
  <si>
    <t>13Tx12.7mm</t>
    <phoneticPr fontId="2" type="noConversion"/>
  </si>
  <si>
    <t>13Tx22.2mm</t>
    <phoneticPr fontId="131" type="noConversion"/>
  </si>
  <si>
    <t>수배관보온(아티론)난연</t>
    <phoneticPr fontId="2" type="noConversion"/>
  </si>
  <si>
    <t>20T*50A</t>
    <phoneticPr fontId="131" type="noConversion"/>
  </si>
  <si>
    <t>20T*25A</t>
    <phoneticPr fontId="131" type="noConversion"/>
  </si>
  <si>
    <t>M</t>
    <phoneticPr fontId="2" type="noConversion"/>
  </si>
  <si>
    <t>10k*D15</t>
  </si>
  <si>
    <t>EA</t>
    <phoneticPr fontId="131" type="noConversion"/>
  </si>
  <si>
    <t>주재료비의5%</t>
    <phoneticPr fontId="131" type="noConversion"/>
  </si>
  <si>
    <t>식</t>
    <phoneticPr fontId="131" type="noConversion"/>
  </si>
  <si>
    <t>EA</t>
    <phoneticPr fontId="131" type="noConversion"/>
  </si>
  <si>
    <t xml:space="preserve"> 히트펌프 배관공사</t>
    <phoneticPr fontId="2" type="noConversion"/>
  </si>
  <si>
    <t>스텐후렌지</t>
    <phoneticPr fontId="131" type="noConversion"/>
  </si>
  <si>
    <t>배관프랜트공</t>
    <phoneticPr fontId="131" type="noConversion"/>
  </si>
  <si>
    <t>용접공(알곤)</t>
    <phoneticPr fontId="131" type="noConversion"/>
  </si>
  <si>
    <t>인</t>
    <phoneticPr fontId="131" type="noConversion"/>
  </si>
  <si>
    <t>브레이징판형열교환기</t>
    <phoneticPr fontId="131" type="noConversion"/>
  </si>
  <si>
    <t>200000kcal</t>
    <phoneticPr fontId="131" type="noConversion"/>
  </si>
  <si>
    <t>전기배전함공사</t>
    <phoneticPr fontId="131" type="noConversion"/>
  </si>
  <si>
    <t>400*500</t>
    <phoneticPr fontId="131" type="noConversion"/>
  </si>
  <si>
    <t xml:space="preserve">ELB 30A 4P </t>
  </si>
  <si>
    <t>전기배전함(하이BOX)</t>
    <phoneticPr fontId="131" type="noConversion"/>
  </si>
  <si>
    <t>장비전용누전차단기</t>
    <phoneticPr fontId="131" type="noConversion"/>
  </si>
  <si>
    <t>식</t>
    <phoneticPr fontId="131" type="noConversion"/>
  </si>
  <si>
    <t>난연시디관</t>
    <phoneticPr fontId="131" type="noConversion"/>
  </si>
  <si>
    <t xml:space="preserve">16MM </t>
    <phoneticPr fontId="131" type="noConversion"/>
  </si>
  <si>
    <t>UTP(통신케이블)</t>
    <phoneticPr fontId="131" type="noConversion"/>
  </si>
  <si>
    <t>실내조절기(통신공사)</t>
    <phoneticPr fontId="131" type="noConversion"/>
  </si>
  <si>
    <t>롤</t>
    <phoneticPr fontId="131" type="noConversion"/>
  </si>
  <si>
    <t>D50A</t>
    <phoneticPr fontId="131" type="noConversion"/>
  </si>
  <si>
    <t>D25A</t>
    <phoneticPr fontId="2" type="noConversion"/>
  </si>
  <si>
    <t>AWC-035X</t>
    <phoneticPr fontId="2" type="noConversion"/>
  </si>
  <si>
    <t>온수탱크&amp;열교환기순환펌프</t>
    <phoneticPr fontId="131" type="noConversion"/>
  </si>
  <si>
    <t>히트펌프순환펌프</t>
    <phoneticPr fontId="131" type="noConversion"/>
  </si>
  <si>
    <t>윌로250</t>
    <phoneticPr fontId="131" type="noConversion"/>
  </si>
  <si>
    <t>윌로080</t>
    <phoneticPr fontId="131" type="noConversion"/>
  </si>
  <si>
    <t>장비설치공사</t>
    <phoneticPr fontId="131" type="noConversion"/>
  </si>
  <si>
    <t>( 합           계)</t>
    <phoneticPr fontId="131" type="noConversion"/>
  </si>
  <si>
    <t>노무비</t>
    <phoneticPr fontId="131" type="noConversion"/>
  </si>
  <si>
    <t>배관 조공</t>
    <phoneticPr fontId="131" type="noConversion"/>
  </si>
  <si>
    <t xml:space="preserve"> 장비설치공사</t>
    <phoneticPr fontId="2" type="noConversion"/>
  </si>
  <si>
    <t xml:space="preserve"> (부가세포함금액)</t>
    <phoneticPr fontId="69" type="noConversion"/>
  </si>
  <si>
    <t>1) 부가가치세포함금액입니다.</t>
    <phoneticPr fontId="69" type="noConversion"/>
  </si>
  <si>
    <t xml:space="preserve"> </t>
    <phoneticPr fontId="131" type="noConversion"/>
  </si>
  <si>
    <t>4) 배관10m기준견적임 추가시 별도 발생</t>
    <phoneticPr fontId="131" type="noConversion"/>
  </si>
  <si>
    <t>(전기공사분)</t>
    <phoneticPr fontId="131" type="noConversion"/>
  </si>
  <si>
    <t>3) 1차인입전기 별도금액(전기공사분)</t>
    <phoneticPr fontId="1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</si>
</sst>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#,##0;[Red]&quot;-&quot;#,##0"/>
    <numFmt numFmtId="179" formatCode="_ * #,##0_ ;_ * \-#,##0_ ;_ * &quot;-&quot;_ ;_ @_ "/>
    <numFmt numFmtId="180" formatCode="#,##0.000"/>
    <numFmt numFmtId="181" formatCode="0.000"/>
    <numFmt numFmtId="182" formatCode="#."/>
    <numFmt numFmtId="183" formatCode="_-* #,##0.0_-;&quot;₩&quot;\!\-* #,##0.0_-;_-* &quot;-&quot;_-;_-@_-"/>
    <numFmt numFmtId="184" formatCode="&quot;$&quot;#,##0.00_);\(&quot;$&quot;#,##0.00\)"/>
    <numFmt numFmtId="185" formatCode="_ &quot;₩&quot;* #,##0_ ;_ &quot;₩&quot;* \-#,##0_ ;_ &quot;₩&quot;* &quot;-&quot;_ ;_ @_ "/>
    <numFmt numFmtId="186" formatCode="_ &quot;₩&quot;* #,##0.00_ ;_ &quot;₩&quot;* \-#,##0.00_ ;_ &quot;₩&quot;* &quot;-&quot;??_ ;_ @_ "/>
    <numFmt numFmtId="187" formatCode="_ * #,##0.00_ ;_ * \-#,##0.00_ ;_ * &quot;-&quot;??_ ;_ @_ "/>
    <numFmt numFmtId="188" formatCode="_-&quot;₩&quot;* #,##0.00_-;&quot;₩&quot;&quot;₩&quot;\!\!\!\-&quot;₩&quot;* #,##0.00_-;_-&quot;₩&quot;* &quot;-&quot;??_-;_-@_-"/>
    <numFmt numFmtId="189" formatCode="\$#,##0.00"/>
    <numFmt numFmtId="190" formatCode="&quot;₩&quot;#,##0.00;&quot;₩&quot;\-#,##0.00"/>
    <numFmt numFmtId="191" formatCode="_-&quot;₩&quot;* #,##0_-;&quot;₩&quot;&quot;₩&quot;\!\!\-&quot;₩&quot;* #,##0_-;_-&quot;₩&quot;* &quot;-&quot;_-;_-@_-"/>
    <numFmt numFmtId="192" formatCode="mm&quot;월&quot;\ dd&quot;일&quot;"/>
    <numFmt numFmtId="193" formatCode="_-&quot;₩&quot;* #,##0.00_-;&quot;₩&quot;&quot;₩&quot;\!\!\-&quot;₩&quot;* #,##0.00_-;_-&quot;₩&quot;* &quot;-&quot;??_-;_-@_-"/>
    <numFmt numFmtId="194" formatCode="_-[$€-2]* #,##0.00_-;\-[$€-2]* #,##0.00_-;_-[$€-2]* &quot;-&quot;??_-"/>
    <numFmt numFmtId="195" formatCode="_-* #,##0_-;&quot;₩&quot;\!\-* #,##0_-;_-* &quot;-&quot;_-;_-@_-"/>
    <numFmt numFmtId="196" formatCode="_-* #,##0.00_-;&quot;₩&quot;\!\-* #,##0.00_-;_-* &quot;-&quot;??_-;_-@_-"/>
    <numFmt numFmtId="197" formatCode="_-* #,##0.0_-;&quot;₩&quot;&quot;₩&quot;\!\!\-* #,##0.0_-;_-* &quot;-&quot;_-;_-@_-"/>
    <numFmt numFmtId="198" formatCode="0.00_)"/>
    <numFmt numFmtId="199" formatCode="#,##0\ &quot;DM&quot;;[Red]\-#,##0\ &quot;DM&quot;"/>
    <numFmt numFmtId="200" formatCode="#,##0.00\ &quot;DM&quot;;[Red]\-#,##0.00\ &quot;DM&quot;"/>
    <numFmt numFmtId="201" formatCode="&quot;₩&quot;#,##0;&quot;₩&quot;&quot;₩&quot;&quot;₩&quot;&quot;₩&quot;\-#,##0"/>
    <numFmt numFmtId="202" formatCode="?/?#"/>
    <numFmt numFmtId="203" formatCode="&quot;₩&quot;#,##0;[Red]&quot;₩&quot;&quot;₩&quot;&quot;₩&quot;&quot;₩&quot;\-#,##0"/>
    <numFmt numFmtId="204" formatCode="_ * #,##0_ ;_ * &quot;₩&quot;\!\-#,##0_ ;_ * &quot;-&quot;_ ;_ @_ "/>
    <numFmt numFmtId="205" formatCode="#,##0.00_ "/>
    <numFmt numFmtId="206" formatCode="#,##0.00;[Red]&quot;-&quot;#,##0.00"/>
    <numFmt numFmtId="207" formatCode="_-* #,##0.00_-;&quot;₩&quot;&quot;₩&quot;\-* #,##0.00_-;_-* &quot;-&quot;??_-;_-@_-"/>
    <numFmt numFmtId="208" formatCode="_-&quot;₩&quot;* #,##0.00_-;&quot;₩&quot;&quot;₩&quot;\-&quot;₩&quot;* #,##0.00_-;_-&quot;₩&quot;* &quot;-&quot;??_-;_-@_-"/>
    <numFmt numFmtId="209" formatCode="&quot;₩&quot;#,##0.00;&quot;₩&quot;&quot;₩&quot;&quot;₩&quot;&quot;₩&quot;\-#,##0.00"/>
    <numFmt numFmtId="210" formatCode="#,##0_ "/>
    <numFmt numFmtId="211" formatCode="_-* #,##0_-;\-* #,##0_-;_-* &quot;-&quot;??_-;_-@_-"/>
    <numFmt numFmtId="212" formatCode="&quot;₩&quot;\!\$#\!\,##0_);[Red]&quot;₩&quot;\!\(&quot;₩&quot;\!\$#\!\,##0&quot;₩&quot;\!\)"/>
    <numFmt numFmtId="21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5" formatCode="_ * #,##0.00_ ;_ * &quot;₩&quot;&quot;₩&quot;&quot;₩&quot;&quot;₩&quot;&quot;₩&quot;&quot;₩&quot;&quot;₩&quot;\-#,##0.00_ ;_ * &quot;-&quot;??_ ;_ @_ "/>
    <numFmt numFmtId="216" formatCode="&quot;₩&quot;#,##0;[Red]&quot;₩&quot;&quot;₩&quot;&quot;₩&quot;&quot;₩&quot;&quot;₩&quot;&quot;₩&quot;&quot;₩&quot;&quot;₩&quot;\-#,##0"/>
    <numFmt numFmtId="217" formatCode="#.00"/>
    <numFmt numFmtId="218" formatCode="_-* #,##0.0_-;\-* #,##0.0_-;_-* &quot;-&quot;_-;_-@_-"/>
    <numFmt numFmtId="219" formatCode="_ * #,##0.00_)\ _$_ ;_ * \(#,##0.00\)\ _$_ ;_ * &quot;-&quot;??_)\ _$_ ;_ @_ "/>
    <numFmt numFmtId="220" formatCode="0_ "/>
    <numFmt numFmtId="221" formatCode="0.000_ "/>
    <numFmt numFmtId="222" formatCode="#,##0;&quot;-&quot;#,##0"/>
    <numFmt numFmtId="223" formatCode="#,##0;\-#,##0.00"/>
    <numFmt numFmtId="224" formatCode="#\!\,##0;&quot;₩&quot;\!\-#\!\,##0\!.00"/>
    <numFmt numFmtId="225" formatCode="000.000"/>
    <numFmt numFmtId="226" formatCode="_ * #,##0_ ;_ * &quot;₩&quot;&quot;₩&quot;\!\!\-#,##0_ ;_ * &quot;-&quot;??_ ;_ @_ "/>
    <numFmt numFmtId="227" formatCode="&quot;₩&quot;#,##0.00;\!\-&quot;₩&quot;#,##0.00"/>
    <numFmt numFmtId="228" formatCode="0.00_);[Red]\(0.00\)"/>
    <numFmt numFmtId="229" formatCode="&quot;₩&quot;#,##0.00;[Red]&quot;₩&quot;\!\!\-&quot;₩&quot;#,##0.00"/>
    <numFmt numFmtId="230" formatCode="_-&quot;₩&quot;* #,##0.00_-;\!\-&quot;₩&quot;* #,##0.00_-;_-&quot;₩&quot;* &quot;-&quot;??_-;_-@_-"/>
    <numFmt numFmtId="231" formatCode="&quot;₩&quot;#,##0;[Red]&quot;₩&quot;&quot;₩&quot;\!\!\-&quot;₩&quot;#,##0"/>
    <numFmt numFmtId="232" formatCode="_-* #,##0.00_-;&quot;₩&quot;&quot;₩&quot;&quot;₩&quot;\!\!\!\-* #,##0.00_-;_-* &quot;-&quot;??_-;_-@_-"/>
    <numFmt numFmtId="233" formatCode="_-* #,##0_-;&quot;₩&quot;\!\!\-* #,##0_-;_-* &quot;-&quot;_-;_-@_-"/>
    <numFmt numFmtId="234" formatCode="&quot;₩&quot;#,##0;&quot;₩&quot;\!\-&quot;₩&quot;#,##0"/>
    <numFmt numFmtId="235" formatCode="&quot;₩&quot;#,##0.00;[Red]&quot;₩&quot;&quot;₩&quot;\!\!\-&quot;₩&quot;#,##0.00"/>
    <numFmt numFmtId="236" formatCode="#,##0.0000"/>
    <numFmt numFmtId="237" formatCode="#,##0.0_);[Red]\(#,##0.0\)"/>
    <numFmt numFmtId="238" formatCode="#,##0_);[Red]&quot;₩&quot;\!\-#,##0"/>
    <numFmt numFmtId="239" formatCode="_(&quot;$&quot;* #,##0_);_(&quot;$&quot;* \(#,##0\);_(&quot;$&quot;* &quot;-&quot;_);_(@_)"/>
    <numFmt numFmtId="240" formatCode="&quot;$&quot;#,##0_);[Red]\(&quot;$&quot;#,##0\)"/>
    <numFmt numFmtId="241" formatCode="_(&quot;$&quot;* #,##0.00_);_(&quot;$&quot;* \(#,##0.00\);_(&quot;$&quot;* &quot;-&quot;??_);_(@_)"/>
    <numFmt numFmtId="242" formatCode="&quot;$&quot;#,##0.00_);[Red]\(&quot;$&quot;#,##0.00\)"/>
    <numFmt numFmtId="243" formatCode="_-* #,##0.000_-;\-* #,##0.000_-;_-* &quot;-&quot;_-;_-@_-"/>
    <numFmt numFmtId="244" formatCode="%#.00"/>
    <numFmt numFmtId="245" formatCode="#,##0."/>
    <numFmt numFmtId="246" formatCode="#,##0.0000;[Red]\(#,##0.0000\)"/>
    <numFmt numFmtId="247" formatCode="mmmm\-yy"/>
    <numFmt numFmtId="248" formatCode="#,##0.000_);\(#,##0.000\)"/>
    <numFmt numFmtId="249" formatCode="#,##0.0000_);\(#,##0.0000\)"/>
    <numFmt numFmtId="250" formatCode="_-* #,##0_-;&quot;₩&quot;&quot;₩&quot;\-* #,##0_-;_-* &quot;-&quot;_-;_-@_-"/>
    <numFmt numFmtId="251" formatCode="_(&quot;$&quot;* #,##0.0_);_(&quot;$&quot;* \(#,##0.0\);_(&quot;$&quot;* &quot;-&quot;??_);_(@_)"/>
    <numFmt numFmtId="252" formatCode="\(General\)"/>
    <numFmt numFmtId="253" formatCode="&quot;$&quot;#,##0.00;;"/>
    <numFmt numFmtId="254" formatCode="\$#.00"/>
    <numFmt numFmtId="255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56" formatCode="\$#."/>
    <numFmt numFmtId="257" formatCode="&quot;$&quot;#,##0.00"/>
    <numFmt numFmtId="258" formatCode="&quot;₩&quot;\$#,##0.00_);&quot;₩&quot;\(&quot;₩&quot;\$#,##0.00&quot;₩&quot;\)"/>
    <numFmt numFmtId="259" formatCode="_(&quot;$&quot;* #,##0_);_(&quot;$&quot;* \(#,##0\);_(&quot;$&quot;* &quot;-&quot;??_);_(@_)"/>
    <numFmt numFmtId="260" formatCode="#,##0&quot;?_);\(#,##0&quot;&quot;?&quot;\)"/>
    <numFmt numFmtId="261" formatCode="0.0%"/>
    <numFmt numFmtId="262" formatCode="#,##0_);[Red]\(#,##0\)"/>
  </numFmts>
  <fonts count="15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2"/>
      <name val="Times New Roman"/>
      <family val="1"/>
    </font>
    <font>
      <sz val="1"/>
      <color indexed="8"/>
      <name val="Courier"/>
      <family val="3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"/>
      <color indexed="0"/>
      <name val="Courier"/>
      <family val="3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b/>
      <sz val="12"/>
      <name val="¹ÙÅÁÃ¼"/>
      <family val="1"/>
      <charset val="129"/>
    </font>
    <font>
      <sz val="12"/>
      <name val="System"/>
      <family val="2"/>
      <charset val="129"/>
    </font>
    <font>
      <sz val="12"/>
      <name val="¹ÙÅÁÃ¼"/>
      <family val="1"/>
      <charset val="129"/>
    </font>
    <font>
      <sz val="14"/>
      <name val="¹UAAA¼"/>
      <family val="1"/>
      <charset val="129"/>
    </font>
    <font>
      <sz val="14"/>
      <name val="¹ÙÅÁÃ¼"/>
      <family val="1"/>
      <charset val="129"/>
    </font>
    <font>
      <sz val="14"/>
      <name val="¹UAAA¼"/>
      <family val="1"/>
      <charset val="129"/>
    </font>
    <font>
      <sz val="14"/>
      <name val="¹ÙÅÁÃ¼"/>
      <family val="1"/>
      <charset val="129"/>
    </font>
    <font>
      <sz val="9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b/>
      <sz val="9"/>
      <name val="Helv"/>
      <family val="2"/>
    </font>
    <font>
      <sz val="10"/>
      <name val="굴림"/>
      <family val="3"/>
      <charset val="129"/>
    </font>
    <font>
      <sz val="14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color indexed="12"/>
      <name val="Arial"/>
      <family val="2"/>
    </font>
    <font>
      <u/>
      <sz val="8.5"/>
      <color indexed="12"/>
      <name val="바탕체"/>
      <family val="1"/>
      <charset val="129"/>
    </font>
    <font>
      <sz val="12"/>
      <name val="Courier New"/>
      <family val="3"/>
    </font>
    <font>
      <b/>
      <sz val="11"/>
      <name val="Helv"/>
      <family val="2"/>
    </font>
    <font>
      <sz val="18"/>
      <name val="Courier New"/>
      <family val="3"/>
    </font>
    <font>
      <sz val="7"/>
      <name val="Small Fonts"/>
      <family val="2"/>
    </font>
    <font>
      <sz val="10"/>
      <name val="Courier New"/>
      <family val="3"/>
    </font>
    <font>
      <sz val="8"/>
      <name val="Helv"/>
      <family val="2"/>
    </font>
    <font>
      <b/>
      <sz val="12"/>
      <name val="AppleGothic"/>
      <family val="1"/>
    </font>
    <font>
      <sz val="12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b/>
      <sz val="1"/>
      <color indexed="8"/>
      <name val="Courier"/>
      <family val="3"/>
    </font>
    <font>
      <sz val="9"/>
      <name val="MS Sans Serif"/>
      <family val="2"/>
    </font>
    <font>
      <sz val="11"/>
      <name val="바탕체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6"/>
      <name val="돋움체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11"/>
      <name val="돋움"/>
      <family val="3"/>
      <charset val="129"/>
    </font>
    <font>
      <sz val="13"/>
      <name val="돋움체"/>
      <family val="3"/>
      <charset val="129"/>
    </font>
    <font>
      <i/>
      <sz val="12"/>
      <name val="굴림체"/>
      <family val="3"/>
      <charset val="129"/>
    </font>
    <font>
      <sz val="12"/>
      <name val="¹????¼"/>
      <family val="3"/>
      <charset val="129"/>
    </font>
    <font>
      <b/>
      <sz val="12"/>
      <name val="???"/>
      <family val="1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7"/>
      <name val="바탕체"/>
      <family val="1"/>
      <charset val="129"/>
    </font>
    <font>
      <sz val="12"/>
      <name val="¹ÙÅÁÃ¼"/>
      <family val="1"/>
      <charset val="129"/>
    </font>
    <font>
      <sz val="12"/>
      <name val="¹UAAA¼"/>
      <family val="3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2"/>
      <name val="뼻뮝"/>
      <family val="1"/>
      <charset val="129"/>
    </font>
    <font>
      <sz val="14"/>
      <name val="뼻뮝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sz val="18"/>
      <name val="돋움체"/>
      <family val="3"/>
      <charset val="129"/>
    </font>
    <font>
      <sz val="10"/>
      <name val="Arial Narrow"/>
      <family val="2"/>
    </font>
    <font>
      <i/>
      <outline/>
      <shadow/>
      <u/>
      <sz val="1"/>
      <color indexed="24"/>
      <name val="Courier"/>
      <family val="3"/>
    </font>
    <font>
      <sz val="10"/>
      <name val="Geneva"/>
      <family val="2"/>
    </font>
    <font>
      <sz val="12"/>
      <name val="¹UAAA¼"/>
      <family val="1"/>
      <charset val="129"/>
    </font>
    <font>
      <sz val="9"/>
      <name val="Arial"/>
      <family val="2"/>
    </font>
    <font>
      <b/>
      <sz val="8"/>
      <name val="Arial"/>
      <family val="2"/>
    </font>
    <font>
      <sz val="12"/>
      <name val="±¼¸²A¼"/>
      <family val="3"/>
      <charset val="129"/>
    </font>
    <font>
      <sz val="12"/>
      <name val="Arial"/>
      <family val="2"/>
    </font>
    <font>
      <sz val="10"/>
      <color indexed="8"/>
      <name val="Impact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0"/>
      <color indexed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MS Sans Serif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sz val="18"/>
      <color indexed="12"/>
      <name val="MS Sans Serif"/>
      <family val="2"/>
    </font>
    <font>
      <b/>
      <sz val="8"/>
      <color indexed="3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u/>
      <sz val="16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sz val="12"/>
      <name val="돋움"/>
      <family val="3"/>
      <charset val="129"/>
    </font>
    <font>
      <sz val="12"/>
      <name val="새굴림"/>
      <family val="1"/>
      <charset val="129"/>
    </font>
    <font>
      <b/>
      <sz val="16"/>
      <name val="돋움"/>
      <family val="3"/>
      <charset val="129"/>
    </font>
    <font>
      <b/>
      <sz val="24"/>
      <name val="HY그래픽M"/>
      <family val="1"/>
      <charset val="129"/>
    </font>
    <font>
      <sz val="11"/>
      <color rgb="FFFF000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4"/>
      <name val="굴림체"/>
      <family val="3"/>
      <charset val="129"/>
    </font>
    <font>
      <sz val="18"/>
      <name val="굴림체"/>
      <family val="3"/>
      <charset val="129"/>
    </font>
    <font>
      <b/>
      <sz val="14"/>
      <name val="돋움"/>
      <family val="3"/>
      <charset val="129"/>
    </font>
    <font>
      <b/>
      <sz val="10"/>
      <color rgb="FF0070C0"/>
      <name val="돋움"/>
      <family val="3"/>
      <charset val="129"/>
    </font>
    <font>
      <sz val="16"/>
      <name val="돋움"/>
      <family val="3"/>
      <charset val="129"/>
    </font>
    <font>
      <sz val="16"/>
      <name val="휴먼둥근헤드라인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gray0625">
        <fgColor indexed="21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710">
    <xf numFmtId="0" fontId="0" fillId="0" borderId="0">
      <alignment vertical="center"/>
    </xf>
    <xf numFmtId="182" fontId="14" fillId="0" borderId="0">
      <protection locked="0"/>
    </xf>
    <xf numFmtId="0" fontId="6" fillId="0" borderId="0"/>
    <xf numFmtId="179" fontId="75" fillId="0" borderId="0" applyFont="0" applyFill="0" applyBorder="0" applyAlignment="0" applyProtection="0"/>
    <xf numFmtId="0" fontId="7" fillId="0" borderId="1">
      <alignment horizontal="center"/>
    </xf>
    <xf numFmtId="0" fontId="6" fillId="0" borderId="2">
      <alignment horizontal="centerContinuous" vertical="center"/>
    </xf>
    <xf numFmtId="3" fontId="5" fillId="0" borderId="0">
      <alignment vertical="center"/>
    </xf>
    <xf numFmtId="177" fontId="5" fillId="0" borderId="0">
      <alignment vertical="center"/>
    </xf>
    <xf numFmtId="4" fontId="5" fillId="0" borderId="0">
      <alignment vertical="center"/>
    </xf>
    <xf numFmtId="180" fontId="5" fillId="0" borderId="0">
      <alignment vertical="center"/>
    </xf>
    <xf numFmtId="3" fontId="8" fillId="0" borderId="3"/>
    <xf numFmtId="24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3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4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3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14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0" fontId="16" fillId="0" borderId="0">
      <alignment vertical="center"/>
    </xf>
    <xf numFmtId="40" fontId="5" fillId="0" borderId="4"/>
    <xf numFmtId="0" fontId="76" fillId="0" borderId="0">
      <alignment vertical="center"/>
    </xf>
    <xf numFmtId="0" fontId="16" fillId="0" borderId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" fillId="0" borderId="0"/>
    <xf numFmtId="0" fontId="5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/>
    <xf numFmtId="0" fontId="7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" fillId="0" borderId="0"/>
    <xf numFmtId="0" fontId="15" fillId="0" borderId="5">
      <alignment vertical="center"/>
    </xf>
    <xf numFmtId="0" fontId="15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7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0" fillId="0" borderId="0"/>
    <xf numFmtId="0" fontId="9" fillId="0" borderId="0"/>
    <xf numFmtId="0" fontId="7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10" fillId="0" borderId="0"/>
    <xf numFmtId="0" fontId="10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9" fillId="0" borderId="0"/>
    <xf numFmtId="179" fontId="5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2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2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0" fontId="10" fillId="0" borderId="0"/>
    <xf numFmtId="0" fontId="10" fillId="0" borderId="0"/>
    <xf numFmtId="0" fontId="9" fillId="0" borderId="0"/>
    <xf numFmtId="0" fontId="11" fillId="0" borderId="0"/>
    <xf numFmtId="0" fontId="11" fillId="0" borderId="0"/>
    <xf numFmtId="0" fontId="5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10" fillId="0" borderId="0"/>
    <xf numFmtId="0" fontId="5" fillId="0" borderId="0"/>
    <xf numFmtId="0" fontId="9" fillId="0" borderId="0"/>
    <xf numFmtId="0" fontId="10" fillId="0" borderId="0"/>
    <xf numFmtId="0" fontId="10" fillId="0" borderId="0" applyFont="0" applyFill="0" applyBorder="0" applyAlignment="0" applyProtection="0"/>
    <xf numFmtId="0" fontId="9" fillId="0" borderId="0"/>
    <xf numFmtId="179" fontId="5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1" fillId="0" borderId="0"/>
    <xf numFmtId="0" fontId="9" fillId="0" borderId="0"/>
    <xf numFmtId="0" fontId="10" fillId="0" borderId="0"/>
    <xf numFmtId="0" fontId="9" fillId="0" borderId="0"/>
    <xf numFmtId="0" fontId="7" fillId="0" borderId="0"/>
    <xf numFmtId="0" fontId="9" fillId="0" borderId="0"/>
    <xf numFmtId="0" fontId="5" fillId="0" borderId="0"/>
    <xf numFmtId="0" fontId="10" fillId="0" borderId="0"/>
    <xf numFmtId="0" fontId="7" fillId="0" borderId="0"/>
    <xf numFmtId="0" fontId="9" fillId="0" borderId="0"/>
    <xf numFmtId="0" fontId="9" fillId="0" borderId="0"/>
    <xf numFmtId="0" fontId="5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17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11" fillId="0" borderId="0"/>
    <xf numFmtId="0" fontId="11" fillId="0" borderId="0"/>
    <xf numFmtId="0" fontId="9" fillId="0" borderId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10" fillId="0" borderId="0"/>
    <xf numFmtId="0" fontId="7" fillId="0" borderId="0"/>
    <xf numFmtId="179" fontId="5" fillId="0" borderId="0" applyFont="0" applyFill="0" applyBorder="0" applyAlignment="0" applyProtection="0"/>
    <xf numFmtId="0" fontId="9" fillId="0" borderId="0"/>
    <xf numFmtId="0" fontId="9" fillId="0" borderId="0"/>
    <xf numFmtId="215" fontId="5" fillId="0" borderId="0" applyFont="0" applyFill="0" applyBorder="0" applyAlignment="0" applyProtection="0"/>
    <xf numFmtId="21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5" fillId="0" borderId="0"/>
    <xf numFmtId="0" fontId="10" fillId="0" borderId="0"/>
    <xf numFmtId="179" fontId="5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5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11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9" fillId="0" borderId="0"/>
    <xf numFmtId="0" fontId="5" fillId="0" borderId="0"/>
    <xf numFmtId="0" fontId="9" fillId="0" borderId="0"/>
    <xf numFmtId="0" fontId="9" fillId="0" borderId="0"/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2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0" fontId="9" fillId="0" borderId="0"/>
    <xf numFmtId="0" fontId="9" fillId="0" borderId="0"/>
    <xf numFmtId="0" fontId="9" fillId="0" borderId="0"/>
    <xf numFmtId="0" fontId="9" fillId="0" borderId="0"/>
    <xf numFmtId="17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" fillId="0" borderId="0"/>
    <xf numFmtId="179" fontId="5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  <xf numFmtId="0" fontId="10" fillId="0" borderId="0"/>
    <xf numFmtId="179" fontId="5" fillId="0" borderId="0" applyFont="0" applyFill="0" applyBorder="0" applyAlignment="0" applyProtection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0" fillId="0" borderId="0"/>
    <xf numFmtId="0" fontId="11" fillId="0" borderId="0"/>
    <xf numFmtId="0" fontId="5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179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7" fillId="0" borderId="0"/>
    <xf numFmtId="0" fontId="3" fillId="0" borderId="0"/>
    <xf numFmtId="0" fontId="3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5" fillId="0" borderId="0" applyFont="0" applyFill="0" applyBorder="0" applyAlignment="0" applyProtection="0"/>
    <xf numFmtId="0" fontId="9" fillId="0" borderId="0"/>
    <xf numFmtId="0" fontId="10" fillId="0" borderId="0"/>
    <xf numFmtId="0" fontId="7" fillId="0" borderId="0"/>
    <xf numFmtId="0" fontId="7" fillId="0" borderId="0"/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2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0" fontId="5" fillId="0" borderId="0"/>
    <xf numFmtId="0" fontId="9" fillId="0" borderId="0"/>
    <xf numFmtId="0" fontId="5" fillId="0" borderId="0" applyFont="0" applyFill="0" applyBorder="0" applyAlignment="0" applyProtection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 applyFont="0" applyFill="0" applyBorder="0" applyAlignment="0" applyProtection="0"/>
    <xf numFmtId="0" fontId="9" fillId="0" borderId="0"/>
    <xf numFmtId="0" fontId="9" fillId="0" borderId="0"/>
    <xf numFmtId="0" fontId="80" fillId="0" borderId="0"/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2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3" fillId="0" borderId="0"/>
    <xf numFmtId="217" fontId="14" fillId="0" borderId="0">
      <protection locked="0"/>
    </xf>
    <xf numFmtId="218" fontId="5" fillId="0" borderId="0">
      <protection locked="0"/>
    </xf>
    <xf numFmtId="0" fontId="14" fillId="0" borderId="0">
      <protection locked="0"/>
    </xf>
    <xf numFmtId="0" fontId="59" fillId="0" borderId="0">
      <protection locked="0"/>
    </xf>
    <xf numFmtId="0" fontId="14" fillId="0" borderId="0">
      <protection locked="0"/>
    </xf>
    <xf numFmtId="0" fontId="59" fillId="0" borderId="0">
      <protection locked="0"/>
    </xf>
    <xf numFmtId="0" fontId="5" fillId="0" borderId="0" applyFont="0" applyFill="0" applyBorder="0" applyAlignment="0" applyProtection="0"/>
    <xf numFmtId="9" fontId="6" fillId="0" borderId="0">
      <alignment vertical="center"/>
    </xf>
    <xf numFmtId="0" fontId="10" fillId="0" borderId="0"/>
    <xf numFmtId="3" fontId="8" fillId="0" borderId="3"/>
    <xf numFmtId="0" fontId="6" fillId="0" borderId="0">
      <alignment vertical="center"/>
    </xf>
    <xf numFmtId="3" fontId="8" fillId="0" borderId="3"/>
    <xf numFmtId="10" fontId="6" fillId="0" borderId="0">
      <alignment vertical="center"/>
    </xf>
    <xf numFmtId="0" fontId="6" fillId="0" borderId="0">
      <alignment vertical="center"/>
    </xf>
    <xf numFmtId="183" fontId="3" fillId="0" borderId="0">
      <alignment vertical="center"/>
    </xf>
    <xf numFmtId="178" fontId="5" fillId="0" borderId="0">
      <alignment horizontal="right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6" fillId="0" borderId="0"/>
    <xf numFmtId="0" fontId="15" fillId="0" borderId="0">
      <alignment horizontal="center" vertical="center"/>
    </xf>
    <xf numFmtId="0" fontId="16" fillId="0" borderId="0"/>
    <xf numFmtId="41" fontId="5" fillId="0" borderId="0">
      <alignment horizontal="center" vertical="center"/>
    </xf>
    <xf numFmtId="181" fontId="17" fillId="0" borderId="0">
      <alignment horizontal="center" vertical="center"/>
    </xf>
    <xf numFmtId="0" fontId="16" fillId="0" borderId="0"/>
    <xf numFmtId="0" fontId="7" fillId="0" borderId="6"/>
    <xf numFmtId="4" fontId="81" fillId="0" borderId="7">
      <alignment vertical="center"/>
    </xf>
    <xf numFmtId="4" fontId="81" fillId="0" borderId="7">
      <alignment vertical="center"/>
    </xf>
    <xf numFmtId="0" fontId="9" fillId="0" borderId="0" applyNumberFormat="0" applyFill="0" applyBorder="0" applyAlignment="0" applyProtection="0"/>
    <xf numFmtId="0" fontId="5" fillId="0" borderId="0"/>
    <xf numFmtId="181" fontId="3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9" fontId="82" fillId="0" borderId="0" applyFont="0" applyFill="0" applyBorder="0" applyAlignment="0" applyProtection="0"/>
    <xf numFmtId="10" fontId="83" fillId="0" borderId="0" applyFont="0" applyFill="0" applyBorder="0" applyAlignment="0" applyProtection="0"/>
    <xf numFmtId="2" fontId="51" fillId="0" borderId="8">
      <alignment horizontal="right" vertical="center"/>
    </xf>
    <xf numFmtId="0" fontId="14" fillId="0" borderId="0">
      <protection locked="0"/>
    </xf>
    <xf numFmtId="0" fontId="14" fillId="0" borderId="0">
      <protection locked="0"/>
    </xf>
    <xf numFmtId="9" fontId="5" fillId="0" borderId="0">
      <protection locked="0"/>
    </xf>
    <xf numFmtId="0" fontId="5" fillId="0" borderId="0"/>
    <xf numFmtId="38" fontId="16" fillId="0" borderId="0"/>
    <xf numFmtId="0" fontId="4" fillId="0" borderId="0" applyBorder="0">
      <alignment horizontal="right" vertical="center"/>
    </xf>
    <xf numFmtId="0" fontId="4" fillId="0" borderId="0" applyBorder="0">
      <alignment horizontal="right" vertical="center"/>
    </xf>
    <xf numFmtId="201" fontId="5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206" fontId="5" fillId="0" borderId="0"/>
    <xf numFmtId="0" fontId="3" fillId="0" borderId="3">
      <alignment horizontal="right" vertical="center"/>
    </xf>
    <xf numFmtId="38" fontId="15" fillId="0" borderId="0"/>
    <xf numFmtId="0" fontId="3" fillId="0" borderId="0">
      <protection locked="0"/>
    </xf>
    <xf numFmtId="0" fontId="14" fillId="0" borderId="0">
      <protection locked="0"/>
    </xf>
    <xf numFmtId="0" fontId="84" fillId="0" borderId="0">
      <alignment vertical="center"/>
    </xf>
    <xf numFmtId="3" fontId="7" fillId="0" borderId="9">
      <alignment horizontal="center"/>
    </xf>
    <xf numFmtId="0" fontId="85" fillId="0" borderId="10">
      <alignment horizontal="center" vertical="center"/>
    </xf>
    <xf numFmtId="0" fontId="5" fillId="2" borderId="0">
      <alignment horizontal="left"/>
    </xf>
    <xf numFmtId="0" fontId="14" fillId="0" borderId="0">
      <protection locked="0"/>
    </xf>
    <xf numFmtId="0" fontId="61" fillId="0" borderId="0" applyFont="0"/>
    <xf numFmtId="0" fontId="86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4" fillId="0" borderId="3" applyNumberFormat="0" applyFont="0" applyFill="0" applyBorder="0" applyProtection="0">
      <alignment horizontal="distributed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9" fontId="127" fillId="0" borderId="0" applyFont="0" applyFill="0" applyBorder="0" applyAlignment="0" applyProtection="0">
      <alignment vertical="center"/>
    </xf>
    <xf numFmtId="9" fontId="15" fillId="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9" fontId="5" fillId="0" borderId="0" applyFont="0" applyFill="0" applyBorder="0" applyAlignment="0" applyProtection="0">
      <alignment vertical="center"/>
    </xf>
    <xf numFmtId="21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202" fontId="60" fillId="0" borderId="4" applyFont="0" applyFill="0" applyAlignment="0" applyProtection="0">
      <alignment horizontal="center" vertical="center"/>
    </xf>
    <xf numFmtId="0" fontId="87" fillId="0" borderId="0"/>
    <xf numFmtId="0" fontId="88" fillId="0" borderId="0"/>
    <xf numFmtId="219" fontId="3" fillId="0" borderId="12" applyBorder="0"/>
    <xf numFmtId="210" fontId="3" fillId="0" borderId="0" applyNumberFormat="0" applyFont="0" applyFill="0" applyBorder="0" applyProtection="0">
      <alignment horizontal="centerContinuous"/>
    </xf>
    <xf numFmtId="38" fontId="61" fillId="0" borderId="0">
      <alignment vertical="center" wrapText="1"/>
    </xf>
    <xf numFmtId="3" fontId="4" fillId="0" borderId="3"/>
    <xf numFmtId="0" fontId="4" fillId="0" borderId="3"/>
    <xf numFmtId="3" fontId="4" fillId="0" borderId="13"/>
    <xf numFmtId="3" fontId="4" fillId="0" borderId="14"/>
    <xf numFmtId="0" fontId="62" fillId="0" borderId="3"/>
    <xf numFmtId="0" fontId="63" fillId="0" borderId="0">
      <alignment horizontal="center"/>
    </xf>
    <xf numFmtId="0" fontId="64" fillId="0" borderId="15">
      <alignment horizontal="center"/>
    </xf>
    <xf numFmtId="220" fontId="73" fillId="0" borderId="16" applyFont="0" applyFill="0" applyBorder="0" applyAlignment="0" applyProtection="0">
      <alignment vertical="center"/>
    </xf>
    <xf numFmtId="221" fontId="73" fillId="0" borderId="16" applyFont="0" applyFill="0" applyBorder="0" applyAlignment="0" applyProtection="0">
      <alignment vertical="center"/>
    </xf>
    <xf numFmtId="3" fontId="89" fillId="0" borderId="0">
      <alignment vertical="center" wrapText="1"/>
    </xf>
    <xf numFmtId="3" fontId="90" fillId="0" borderId="0">
      <alignment vertical="center" wrapText="1"/>
    </xf>
    <xf numFmtId="1" fontId="5" fillId="0" borderId="0"/>
    <xf numFmtId="4" fontId="91" fillId="0" borderId="0" applyNumberFormat="0" applyFill="0" applyBorder="0" applyAlignment="0">
      <alignment horizontal="centerContinuous" vertical="center"/>
    </xf>
    <xf numFmtId="178" fontId="65" fillId="0" borderId="0">
      <alignment vertical="center"/>
    </xf>
    <xf numFmtId="41" fontId="12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2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/>
    <xf numFmtId="179" fontId="5" fillId="0" borderId="0" applyFont="0" applyFill="0" applyBorder="0" applyAlignment="0" applyProtection="0"/>
    <xf numFmtId="0" fontId="5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215" fontId="5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66" fillId="0" borderId="17"/>
    <xf numFmtId="222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6" fontId="93" fillId="0" borderId="0" applyFont="0" applyFill="0" applyBorder="0" applyAlignment="0" applyProtection="0"/>
    <xf numFmtId="222" fontId="92" fillId="0" borderId="0" applyFont="0" applyFill="0" applyBorder="0" applyAlignment="0" applyProtection="0"/>
    <xf numFmtId="222" fontId="92" fillId="0" borderId="0" applyFont="0" applyFill="0" applyBorder="0" applyAlignment="0" applyProtection="0"/>
    <xf numFmtId="225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7" fontId="93" fillId="0" borderId="0" applyFont="0" applyFill="0" applyBorder="0" applyAlignment="0" applyProtection="0"/>
    <xf numFmtId="227" fontId="93" fillId="0" borderId="0" applyFont="0" applyFill="0" applyBorder="0" applyAlignment="0" applyProtection="0"/>
    <xf numFmtId="227" fontId="93" fillId="0" borderId="0" applyFont="0" applyFill="0" applyBorder="0" applyAlignment="0" applyProtection="0"/>
    <xf numFmtId="228" fontId="4" fillId="0" borderId="0" applyFont="0" applyFill="0" applyBorder="0" applyAlignment="0" applyProtection="0"/>
    <xf numFmtId="229" fontId="93" fillId="0" borderId="0" applyFont="0" applyFill="0" applyBorder="0" applyAlignment="0" applyProtection="0"/>
    <xf numFmtId="230" fontId="93" fillId="0" borderId="0" applyFont="0" applyFill="0" applyBorder="0" applyAlignment="0" applyProtection="0"/>
    <xf numFmtId="231" fontId="93" fillId="0" borderId="0" applyFont="0" applyFill="0" applyBorder="0" applyAlignment="0" applyProtection="0"/>
    <xf numFmtId="227" fontId="93" fillId="0" borderId="0" applyFont="0" applyFill="0" applyBorder="0" applyAlignment="0" applyProtection="0"/>
    <xf numFmtId="229" fontId="93" fillId="0" borderId="0" applyFont="0" applyFill="0" applyBorder="0" applyAlignment="0" applyProtection="0"/>
    <xf numFmtId="229" fontId="93" fillId="0" borderId="0" applyFont="0" applyFill="0" applyBorder="0" applyAlignment="0" applyProtection="0"/>
    <xf numFmtId="228" fontId="4" fillId="0" borderId="0" applyFont="0" applyFill="0" applyBorder="0" applyAlignment="0" applyProtection="0"/>
    <xf numFmtId="227" fontId="93" fillId="0" borderId="0" applyFont="0" applyFill="0" applyBorder="0" applyAlignment="0" applyProtection="0"/>
    <xf numFmtId="232" fontId="93" fillId="0" borderId="0" applyFont="0" applyFill="0" applyBorder="0" applyAlignment="0" applyProtection="0"/>
    <xf numFmtId="226" fontId="9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233" fontId="93" fillId="0" borderId="0" applyFont="0" applyFill="0" applyBorder="0" applyAlignment="0" applyProtection="0"/>
    <xf numFmtId="234" fontId="93" fillId="0" borderId="0" applyFont="0" applyFill="0" applyBorder="0" applyAlignment="0" applyProtection="0"/>
    <xf numFmtId="235" fontId="93" fillId="0" borderId="0" applyFont="0" applyFill="0" applyBorder="0" applyAlignment="0" applyProtection="0"/>
    <xf numFmtId="226" fontId="93" fillId="0" borderId="0" applyFont="0" applyFill="0" applyBorder="0" applyAlignment="0" applyProtection="0"/>
    <xf numFmtId="233" fontId="93" fillId="0" borderId="0" applyFont="0" applyFill="0" applyBorder="0" applyAlignment="0" applyProtection="0"/>
    <xf numFmtId="233" fontId="9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0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36" fontId="9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6" fontId="93" fillId="0" borderId="0" applyFont="0" applyFill="0" applyBorder="0" applyAlignment="0" applyProtection="0"/>
    <xf numFmtId="226" fontId="9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0" fontId="94" fillId="0" borderId="0">
      <alignment vertical="center"/>
    </xf>
    <xf numFmtId="0" fontId="95" fillId="0" borderId="0">
      <alignment horizontal="center" vertical="center"/>
    </xf>
    <xf numFmtId="49" fontId="15" fillId="0" borderId="18" applyNumberFormat="0" applyAlignment="0"/>
    <xf numFmtId="0" fontId="10" fillId="0" borderId="0" applyNumberFormat="0" applyAlignment="0">
      <alignment horizontal="left" vertical="center"/>
    </xf>
    <xf numFmtId="4" fontId="14" fillId="0" borderId="0">
      <protection locked="0"/>
    </xf>
    <xf numFmtId="0" fontId="96" fillId="0" borderId="0"/>
    <xf numFmtId="4" fontId="14" fillId="0" borderId="0">
      <protection locked="0"/>
    </xf>
    <xf numFmtId="203" fontId="5" fillId="0" borderId="0">
      <protection locked="0"/>
    </xf>
    <xf numFmtId="0" fontId="5" fillId="0" borderId="19" applyNumberFormat="0"/>
    <xf numFmtId="0" fontId="5" fillId="0" borderId="0">
      <alignment vertical="center"/>
    </xf>
    <xf numFmtId="0" fontId="97" fillId="0" borderId="0">
      <alignment horizontal="centerContinuous" vertical="center"/>
    </xf>
    <xf numFmtId="0" fontId="5" fillId="0" borderId="3">
      <alignment horizontal="distributed" vertical="center"/>
    </xf>
    <xf numFmtId="0" fontId="5" fillId="0" borderId="12">
      <alignment horizontal="distributed" vertical="top"/>
    </xf>
    <xf numFmtId="0" fontId="5" fillId="0" borderId="20">
      <alignment horizontal="distributed"/>
    </xf>
    <xf numFmtId="204" fontId="67" fillId="0" borderId="0">
      <alignment vertical="center"/>
    </xf>
    <xf numFmtId="0" fontId="68" fillId="0" borderId="0"/>
    <xf numFmtId="0" fontId="85" fillId="0" borderId="10" applyFill="0" applyProtection="0">
      <alignment horizontal="center" vertical="center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6" fontId="3" fillId="0" borderId="0" applyFont="0" applyFill="0" applyBorder="0" applyProtection="0">
      <alignment vertical="center"/>
    </xf>
    <xf numFmtId="38" fontId="4" fillId="0" borderId="0" applyFont="0" applyFill="0" applyBorder="0" applyProtection="0">
      <alignment vertical="center"/>
    </xf>
    <xf numFmtId="41" fontId="3" fillId="0" borderId="0" applyFont="0" applyFill="0" applyBorder="0" applyAlignment="0" applyProtection="0"/>
    <xf numFmtId="179" fontId="5" fillId="0" borderId="0" applyNumberFormat="0" applyFont="0" applyFill="0" applyBorder="0" applyProtection="0">
      <alignment vertical="center"/>
    </xf>
    <xf numFmtId="205" fontId="15" fillId="3" borderId="0" applyFill="0" applyBorder="0" applyProtection="0">
      <alignment horizontal="right"/>
    </xf>
    <xf numFmtId="179" fontId="5" fillId="0" borderId="0" applyNumberFormat="0" applyFont="0" applyFill="0" applyBorder="0" applyAlignment="0" applyProtection="0">
      <alignment horizontal="right"/>
    </xf>
    <xf numFmtId="38" fontId="4" fillId="0" borderId="0" applyFont="0" applyFill="0" applyBorder="0" applyAlignment="0" applyProtection="0">
      <alignment vertical="center"/>
    </xf>
    <xf numFmtId="237" fontId="3" fillId="0" borderId="0" applyFont="0" applyFill="0" applyBorder="0" applyAlignment="0" applyProtection="0">
      <alignment vertical="center"/>
    </xf>
    <xf numFmtId="190" fontId="3" fillId="0" borderId="0" applyFont="0" applyFill="0" applyBorder="0" applyAlignment="0" applyProtection="0">
      <alignment vertical="center"/>
    </xf>
    <xf numFmtId="40" fontId="5" fillId="0" borderId="4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6" fontId="3" fillId="0" borderId="0" applyFont="0" applyFill="0" applyBorder="0" applyAlignment="0" applyProtection="0"/>
    <xf numFmtId="187" fontId="5" fillId="0" borderId="0" applyFont="0" applyFill="0" applyBorder="0" applyAlignment="0" applyProtection="0"/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42" fontId="5" fillId="0" borderId="0" applyFont="0" applyFill="0" applyBorder="0" applyAlignment="0" applyProtection="0"/>
    <xf numFmtId="207" fontId="5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0" fontId="8" fillId="0" borderId="20">
      <alignment horizontal="distributed" justifyLastLine="1"/>
    </xf>
    <xf numFmtId="0" fontId="8" fillId="0" borderId="21">
      <alignment horizontal="distributed" vertical="center" justifyLastLine="1"/>
    </xf>
    <xf numFmtId="0" fontId="8" fillId="0" borderId="22">
      <alignment horizontal="distributed" vertical="top" justifyLastLine="1"/>
    </xf>
    <xf numFmtId="0" fontId="3" fillId="0" borderId="0"/>
    <xf numFmtId="0" fontId="5" fillId="0" borderId="0"/>
    <xf numFmtId="0" fontId="9" fillId="0" borderId="0"/>
    <xf numFmtId="0" fontId="3" fillId="0" borderId="0">
      <alignment vertical="center"/>
    </xf>
    <xf numFmtId="0" fontId="3" fillId="0" borderId="0"/>
    <xf numFmtId="0" fontId="1" fillId="0" borderId="0">
      <alignment vertical="center"/>
    </xf>
    <xf numFmtId="0" fontId="12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10">
      <alignment vertical="center" wrapText="1"/>
    </xf>
    <xf numFmtId="0" fontId="3" fillId="0" borderId="3" applyNumberFormat="0" applyFill="0" applyProtection="0">
      <alignment vertical="center"/>
    </xf>
    <xf numFmtId="14" fontId="98" fillId="0" borderId="0" applyFont="0" applyFill="0" applyBorder="0" applyAlignment="0" applyProtection="0"/>
    <xf numFmtId="218" fontId="5" fillId="0" borderId="0" applyFont="0" applyFill="0" applyBorder="0" applyAlignment="0" applyProtection="0"/>
    <xf numFmtId="0" fontId="10" fillId="0" borderId="10">
      <alignment horizontal="center" vertical="center" wrapText="1"/>
    </xf>
    <xf numFmtId="0" fontId="14" fillId="0" borderId="23">
      <protection locked="0"/>
    </xf>
    <xf numFmtId="238" fontId="5" fillId="0" borderId="0">
      <protection locked="0"/>
    </xf>
    <xf numFmtId="208" fontId="5" fillId="0" borderId="0">
      <protection locked="0"/>
    </xf>
    <xf numFmtId="209" fontId="5" fillId="0" borderId="0">
      <protection locked="0"/>
    </xf>
    <xf numFmtId="0" fontId="99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4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" fontId="6" fillId="0" borderId="0"/>
    <xf numFmtId="181" fontId="3" fillId="0" borderId="0">
      <protection locked="0"/>
    </xf>
    <xf numFmtId="184" fontId="16" fillId="4" borderId="24">
      <alignment horizontal="center" vertical="center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4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0" fontId="2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3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239" fontId="100" fillId="0" borderId="0" applyFont="0" applyFill="0" applyBorder="0" applyAlignment="0" applyProtection="0"/>
    <xf numFmtId="239" fontId="100" fillId="0" borderId="0" applyFont="0" applyFill="0" applyBorder="0" applyAlignment="0" applyProtection="0"/>
    <xf numFmtId="239" fontId="100" fillId="0" borderId="0" applyFont="0" applyFill="0" applyBorder="0" applyAlignment="0" applyProtection="0"/>
    <xf numFmtId="239" fontId="100" fillId="0" borderId="0" applyFont="0" applyFill="0" applyBorder="0" applyAlignment="0" applyProtection="0"/>
    <xf numFmtId="239" fontId="100" fillId="0" borderId="0" applyFont="0" applyFill="0" applyBorder="0" applyAlignment="0" applyProtection="0"/>
    <xf numFmtId="239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240" fontId="100" fillId="0" borderId="0" applyFont="0" applyFill="0" applyBorder="0" applyAlignment="0" applyProtection="0"/>
    <xf numFmtId="240" fontId="100" fillId="0" borderId="0" applyFont="0" applyFill="0" applyBorder="0" applyAlignment="0" applyProtection="0"/>
    <xf numFmtId="240" fontId="100" fillId="0" borderId="0" applyFont="0" applyFill="0" applyBorder="0" applyAlignment="0" applyProtection="0"/>
    <xf numFmtId="240" fontId="100" fillId="0" borderId="0" applyFont="0" applyFill="0" applyBorder="0" applyAlignment="0" applyProtection="0"/>
    <xf numFmtId="240" fontId="100" fillId="0" borderId="0" applyFont="0" applyFill="0" applyBorder="0" applyAlignment="0" applyProtection="0"/>
    <xf numFmtId="240" fontId="100" fillId="0" borderId="0" applyFont="0" applyFill="0" applyBorder="0" applyAlignment="0" applyProtection="0"/>
    <xf numFmtId="185" fontId="101" fillId="0" borderId="0" applyFont="0" applyFill="0" applyBorder="0" applyAlignment="0" applyProtection="0"/>
    <xf numFmtId="185" fontId="82" fillId="0" borderId="0" applyFont="0" applyFill="0" applyBorder="0" applyAlignment="0" applyProtection="0"/>
    <xf numFmtId="185" fontId="101" fillId="0" borderId="0" applyFont="0" applyFill="0" applyBorder="0" applyAlignment="0" applyProtection="0"/>
    <xf numFmtId="185" fontId="82" fillId="0" borderId="0" applyFont="0" applyFill="0" applyBorder="0" applyAlignment="0" applyProtection="0"/>
    <xf numFmtId="185" fontId="101" fillId="0" borderId="0" applyFont="0" applyFill="0" applyBorder="0" applyAlignment="0" applyProtection="0"/>
    <xf numFmtId="185" fontId="82" fillId="0" borderId="0" applyFont="0" applyFill="0" applyBorder="0" applyAlignment="0" applyProtection="0"/>
    <xf numFmtId="181" fontId="3" fillId="0" borderId="0">
      <protection locked="0"/>
    </xf>
    <xf numFmtId="0" fontId="83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0" fontId="3" fillId="0" borderId="0" applyFont="0" applyFill="0" applyBorder="0" applyAlignment="0" applyProtection="0"/>
    <xf numFmtId="186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241" fontId="100" fillId="0" borderId="0" applyFont="0" applyFill="0" applyBorder="0" applyAlignment="0" applyProtection="0"/>
    <xf numFmtId="241" fontId="100" fillId="0" borderId="0" applyFont="0" applyFill="0" applyBorder="0" applyAlignment="0" applyProtection="0"/>
    <xf numFmtId="241" fontId="100" fillId="0" borderId="0" applyFont="0" applyFill="0" applyBorder="0" applyAlignment="0" applyProtection="0"/>
    <xf numFmtId="241" fontId="100" fillId="0" borderId="0" applyFont="0" applyFill="0" applyBorder="0" applyAlignment="0" applyProtection="0"/>
    <xf numFmtId="241" fontId="100" fillId="0" borderId="0" applyFont="0" applyFill="0" applyBorder="0" applyAlignment="0" applyProtection="0"/>
    <xf numFmtId="241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242" fontId="100" fillId="0" borderId="0" applyFont="0" applyFill="0" applyBorder="0" applyAlignment="0" applyProtection="0"/>
    <xf numFmtId="242" fontId="100" fillId="0" borderId="0" applyFont="0" applyFill="0" applyBorder="0" applyAlignment="0" applyProtection="0"/>
    <xf numFmtId="242" fontId="100" fillId="0" borderId="0" applyFont="0" applyFill="0" applyBorder="0" applyAlignment="0" applyProtection="0"/>
    <xf numFmtId="242" fontId="100" fillId="0" borderId="0" applyFont="0" applyFill="0" applyBorder="0" applyAlignment="0" applyProtection="0"/>
    <xf numFmtId="242" fontId="100" fillId="0" borderId="0" applyFont="0" applyFill="0" applyBorder="0" applyAlignment="0" applyProtection="0"/>
    <xf numFmtId="242" fontId="100" fillId="0" borderId="0" applyFont="0" applyFill="0" applyBorder="0" applyAlignment="0" applyProtection="0"/>
    <xf numFmtId="186" fontId="101" fillId="0" borderId="0" applyFont="0" applyFill="0" applyBorder="0" applyAlignment="0" applyProtection="0"/>
    <xf numFmtId="186" fontId="82" fillId="0" borderId="0" applyFont="0" applyFill="0" applyBorder="0" applyAlignment="0" applyProtection="0"/>
    <xf numFmtId="186" fontId="101" fillId="0" borderId="0" applyFont="0" applyFill="0" applyBorder="0" applyAlignment="0" applyProtection="0"/>
    <xf numFmtId="186" fontId="82" fillId="0" borderId="0" applyFont="0" applyFill="0" applyBorder="0" applyAlignment="0" applyProtection="0"/>
    <xf numFmtId="186" fontId="101" fillId="0" borderId="0" applyFont="0" applyFill="0" applyBorder="0" applyAlignment="0" applyProtection="0"/>
    <xf numFmtId="186" fontId="82" fillId="0" borderId="0" applyFont="0" applyFill="0" applyBorder="0" applyAlignment="0" applyProtection="0"/>
    <xf numFmtId="181" fontId="3" fillId="0" borderId="0">
      <protection locked="0"/>
    </xf>
    <xf numFmtId="181" fontId="3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1" fontId="3" fillId="0" borderId="0">
      <protection locked="0"/>
    </xf>
    <xf numFmtId="243" fontId="5" fillId="0" borderId="0">
      <protection locked="0"/>
    </xf>
    <xf numFmtId="244" fontId="14" fillId="0" borderId="0">
      <protection locked="0"/>
    </xf>
    <xf numFmtId="0" fontId="7" fillId="0" borderId="0"/>
    <xf numFmtId="0" fontId="101" fillId="0" borderId="0"/>
    <xf numFmtId="182" fontId="19" fillId="0" borderId="0">
      <protection locked="0"/>
    </xf>
    <xf numFmtId="181" fontId="3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81" fontId="3" fillId="0" borderId="0">
      <protection locked="0"/>
    </xf>
    <xf numFmtId="182" fontId="19" fillId="0" borderId="0">
      <protection locked="0"/>
    </xf>
    <xf numFmtId="181" fontId="3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0" fontId="2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25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179" fontId="100" fillId="0" borderId="0" applyFont="0" applyFill="0" applyBorder="0" applyAlignment="0" applyProtection="0"/>
    <xf numFmtId="179" fontId="100" fillId="0" borderId="0" applyFont="0" applyFill="0" applyBorder="0" applyAlignment="0" applyProtection="0"/>
    <xf numFmtId="179" fontId="100" fillId="0" borderId="0" applyFont="0" applyFill="0" applyBorder="0" applyAlignment="0" applyProtection="0"/>
    <xf numFmtId="179" fontId="100" fillId="0" borderId="0" applyFont="0" applyFill="0" applyBorder="0" applyAlignment="0" applyProtection="0"/>
    <xf numFmtId="179" fontId="100" fillId="0" borderId="0" applyFont="0" applyFill="0" applyBorder="0" applyAlignment="0" applyProtection="0"/>
    <xf numFmtId="179" fontId="100" fillId="0" borderId="0" applyFont="0" applyFill="0" applyBorder="0" applyAlignment="0" applyProtection="0"/>
    <xf numFmtId="38" fontId="100" fillId="0" borderId="0" applyFont="0" applyFill="0" applyBorder="0" applyAlignment="0" applyProtection="0"/>
    <xf numFmtId="38" fontId="100" fillId="0" borderId="0" applyFont="0" applyFill="0" applyBorder="0" applyAlignment="0" applyProtection="0"/>
    <xf numFmtId="179" fontId="101" fillId="0" borderId="0" applyFont="0" applyFill="0" applyBorder="0" applyAlignment="0" applyProtection="0"/>
    <xf numFmtId="179" fontId="82" fillId="0" borderId="0" applyFont="0" applyFill="0" applyBorder="0" applyAlignment="0" applyProtection="0"/>
    <xf numFmtId="179" fontId="101" fillId="0" borderId="0" applyFont="0" applyFill="0" applyBorder="0" applyAlignment="0" applyProtection="0"/>
    <xf numFmtId="179" fontId="82" fillId="0" borderId="0" applyFont="0" applyFill="0" applyBorder="0" applyAlignment="0" applyProtection="0"/>
    <xf numFmtId="179" fontId="101" fillId="0" borderId="0" applyFont="0" applyFill="0" applyBorder="0" applyAlignment="0" applyProtection="0"/>
    <xf numFmtId="179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25" fillId="0" borderId="0" applyFont="0" applyFill="0" applyBorder="0" applyAlignment="0" applyProtection="0"/>
    <xf numFmtId="187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187" fontId="100" fillId="0" borderId="0" applyFont="0" applyFill="0" applyBorder="0" applyAlignment="0" applyProtection="0"/>
    <xf numFmtId="187" fontId="100" fillId="0" borderId="0" applyFont="0" applyFill="0" applyBorder="0" applyAlignment="0" applyProtection="0"/>
    <xf numFmtId="187" fontId="100" fillId="0" borderId="0" applyFont="0" applyFill="0" applyBorder="0" applyAlignment="0" applyProtection="0"/>
    <xf numFmtId="187" fontId="100" fillId="0" borderId="0" applyFont="0" applyFill="0" applyBorder="0" applyAlignment="0" applyProtection="0"/>
    <xf numFmtId="187" fontId="100" fillId="0" borderId="0" applyFont="0" applyFill="0" applyBorder="0" applyAlignment="0" applyProtection="0"/>
    <xf numFmtId="187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187" fontId="101" fillId="0" borderId="0" applyFont="0" applyFill="0" applyBorder="0" applyAlignment="0" applyProtection="0"/>
    <xf numFmtId="187" fontId="82" fillId="0" borderId="0" applyFont="0" applyFill="0" applyBorder="0" applyAlignment="0" applyProtection="0"/>
    <xf numFmtId="187" fontId="101" fillId="0" borderId="0" applyFont="0" applyFill="0" applyBorder="0" applyAlignment="0" applyProtection="0"/>
    <xf numFmtId="187" fontId="82" fillId="0" borderId="0" applyFont="0" applyFill="0" applyBorder="0" applyAlignment="0" applyProtection="0"/>
    <xf numFmtId="187" fontId="101" fillId="0" borderId="0" applyFont="0" applyFill="0" applyBorder="0" applyAlignment="0" applyProtection="0"/>
    <xf numFmtId="187" fontId="82" fillId="0" borderId="0" applyFont="0" applyFill="0" applyBorder="0" applyAlignment="0" applyProtection="0"/>
    <xf numFmtId="4" fontId="14" fillId="0" borderId="0">
      <protection locked="0"/>
    </xf>
    <xf numFmtId="177" fontId="5" fillId="0" borderId="0">
      <protection locked="0"/>
    </xf>
    <xf numFmtId="4" fontId="14" fillId="0" borderId="0">
      <protection locked="0"/>
    </xf>
    <xf numFmtId="245" fontId="14" fillId="0" borderId="0">
      <protection locked="0"/>
    </xf>
    <xf numFmtId="0" fontId="26" fillId="0" borderId="0"/>
    <xf numFmtId="0" fontId="9" fillId="0" borderId="0"/>
    <xf numFmtId="0" fontId="9" fillId="0" borderId="0"/>
    <xf numFmtId="0" fontId="26" fillId="0" borderId="0"/>
    <xf numFmtId="0" fontId="9" fillId="3" borderId="0" applyBorder="0" applyAlignment="0" applyProtection="0"/>
    <xf numFmtId="0" fontId="102" fillId="0" borderId="0"/>
    <xf numFmtId="49" fontId="103" fillId="5" borderId="0" applyBorder="0">
      <alignment horizontal="right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2" fontId="14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0" fontId="26" fillId="0" borderId="0"/>
    <xf numFmtId="182" fontId="19" fillId="0" borderId="0">
      <protection locked="0"/>
    </xf>
    <xf numFmtId="181" fontId="3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0" fontId="83" fillId="0" borderId="0"/>
    <xf numFmtId="0" fontId="82" fillId="0" borderId="0"/>
    <xf numFmtId="0" fontId="104" fillId="0" borderId="0"/>
    <xf numFmtId="0" fontId="20" fillId="0" borderId="0"/>
    <xf numFmtId="0" fontId="26" fillId="0" borderId="0"/>
    <xf numFmtId="0" fontId="82" fillId="0" borderId="0"/>
    <xf numFmtId="0" fontId="21" fillId="0" borderId="0"/>
    <xf numFmtId="0" fontId="23" fillId="0" borderId="0"/>
    <xf numFmtId="0" fontId="22" fillId="0" borderId="0"/>
    <xf numFmtId="0" fontId="23" fillId="0" borderId="0"/>
    <xf numFmtId="0" fontId="24" fillId="0" borderId="0"/>
    <xf numFmtId="0" fontId="27" fillId="0" borderId="0"/>
    <xf numFmtId="0" fontId="24" fillId="0" borderId="0"/>
    <xf numFmtId="0" fontId="27" fillId="0" borderId="0"/>
    <xf numFmtId="0" fontId="24" fillId="0" borderId="0"/>
    <xf numFmtId="0" fontId="27" fillId="0" borderId="0"/>
    <xf numFmtId="0" fontId="24" fillId="0" borderId="0"/>
    <xf numFmtId="0" fontId="27" fillId="0" borderId="0"/>
    <xf numFmtId="0" fontId="24" fillId="0" borderId="0"/>
    <xf numFmtId="0" fontId="27" fillId="0" borderId="0"/>
    <xf numFmtId="0" fontId="22" fillId="0" borderId="0"/>
    <xf numFmtId="0" fontId="23" fillId="0" borderId="0"/>
    <xf numFmtId="0" fontId="105" fillId="0" borderId="0"/>
    <xf numFmtId="0" fontId="29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28" fillId="0" borderId="0"/>
    <xf numFmtId="0" fontId="29" fillId="0" borderId="0"/>
    <xf numFmtId="0" fontId="21" fillId="0" borderId="0"/>
    <xf numFmtId="0" fontId="20" fillId="0" borderId="0"/>
    <xf numFmtId="0" fontId="32" fillId="0" borderId="0"/>
    <xf numFmtId="0" fontId="100" fillId="0" borderId="0"/>
    <xf numFmtId="0" fontId="3" fillId="0" borderId="0" applyFill="0" applyBorder="0" applyAlignment="0"/>
    <xf numFmtId="246" fontId="3" fillId="0" borderId="0" applyFill="0" applyBorder="0" applyAlignment="0"/>
    <xf numFmtId="247" fontId="3" fillId="0" borderId="0" applyFill="0" applyBorder="0" applyAlignment="0"/>
    <xf numFmtId="248" fontId="3" fillId="0" borderId="0" applyFill="0" applyBorder="0" applyAlignment="0"/>
    <xf numFmtId="249" fontId="3" fillId="0" borderId="0" applyFill="0" applyBorder="0" applyAlignment="0"/>
    <xf numFmtId="250" fontId="3" fillId="0" borderId="0" applyFill="0" applyBorder="0" applyAlignment="0"/>
    <xf numFmtId="251" fontId="3" fillId="0" borderId="0" applyFill="0" applyBorder="0" applyAlignment="0"/>
    <xf numFmtId="246" fontId="3" fillId="0" borderId="0" applyFill="0" applyBorder="0" applyAlignment="0"/>
    <xf numFmtId="0" fontId="33" fillId="0" borderId="0"/>
    <xf numFmtId="181" fontId="3" fillId="0" borderId="0">
      <protection locked="0"/>
    </xf>
    <xf numFmtId="0" fontId="14" fillId="0" borderId="23">
      <protection locked="0"/>
    </xf>
    <xf numFmtId="0" fontId="14" fillId="0" borderId="23">
      <protection locked="0"/>
    </xf>
    <xf numFmtId="0" fontId="103" fillId="6" borderId="3">
      <alignment horizontal="center"/>
    </xf>
    <xf numFmtId="0" fontId="106" fillId="7" borderId="1">
      <alignment horizontal="center" wrapText="1"/>
    </xf>
    <xf numFmtId="0" fontId="107" fillId="8" borderId="25" applyNumberFormat="0" applyBorder="0" applyAlignment="0">
      <alignment horizontal="left" wrapText="1"/>
    </xf>
    <xf numFmtId="40" fontId="7" fillId="0" borderId="0" applyFont="0" applyFill="0" applyBorder="0" applyAlignment="0" applyProtection="0"/>
    <xf numFmtId="0" fontId="12" fillId="0" borderId="0">
      <protection locked="0"/>
    </xf>
    <xf numFmtId="38" fontId="9" fillId="0" borderId="0" applyFont="0" applyFill="0" applyBorder="0" applyAlignment="0" applyProtection="0"/>
    <xf numFmtId="250" fontId="3" fillId="0" borderId="0" applyFont="0" applyFill="0" applyBorder="0" applyAlignment="0" applyProtection="0"/>
    <xf numFmtId="188" fontId="3" fillId="0" borderId="0"/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102" fillId="5" borderId="0"/>
    <xf numFmtId="0" fontId="108" fillId="5" borderId="0" applyNumberFormat="0" applyFill="0" applyBorder="0"/>
    <xf numFmtId="0" fontId="109" fillId="5" borderId="0" applyNumberFormat="0" applyFill="0" applyBorder="0"/>
    <xf numFmtId="0" fontId="110" fillId="5" borderId="0" applyNumberFormat="0" applyFill="0" applyBorder="0"/>
    <xf numFmtId="0" fontId="34" fillId="0" borderId="0" applyNumberFormat="0" applyAlignment="0">
      <alignment horizontal="left"/>
    </xf>
    <xf numFmtId="0" fontId="111" fillId="6" borderId="26" applyFont="0" applyBorder="0">
      <alignment horizontal="centerContinuous" vertical="center"/>
    </xf>
    <xf numFmtId="242" fontId="41" fillId="5" borderId="27" applyBorder="0"/>
    <xf numFmtId="252" fontId="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>
      <protection locked="0"/>
    </xf>
    <xf numFmtId="0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189" fontId="35" fillId="0" borderId="3" applyFill="0" applyBorder="0" applyAlignment="0"/>
    <xf numFmtId="0" fontId="9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/>
    <xf numFmtId="0" fontId="9" fillId="0" borderId="0"/>
    <xf numFmtId="181" fontId="3" fillId="0" borderId="0">
      <protection locked="0"/>
    </xf>
    <xf numFmtId="14" fontId="112" fillId="0" borderId="0" applyFill="0" applyBorder="0" applyAlignment="0"/>
    <xf numFmtId="0" fontId="9" fillId="0" borderId="0" applyFont="0" applyFill="0" applyBorder="0" applyAlignment="0" applyProtection="0"/>
    <xf numFmtId="192" fontId="36" fillId="0" borderId="3">
      <alignment vertical="center" wrapText="1"/>
    </xf>
    <xf numFmtId="49" fontId="37" fillId="0" borderId="0">
      <alignment horizontal="left" vertical="center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9" fillId="7" borderId="28" applyBorder="0"/>
    <xf numFmtId="253" fontId="9" fillId="7" borderId="29" applyBorder="0">
      <alignment horizontal="center"/>
    </xf>
    <xf numFmtId="193" fontId="3" fillId="0" borderId="0"/>
    <xf numFmtId="254" fontId="14" fillId="0" borderId="0">
      <protection locked="0"/>
    </xf>
    <xf numFmtId="255" fontId="5" fillId="0" borderId="0">
      <protection locked="0"/>
    </xf>
    <xf numFmtId="256" fontId="14" fillId="0" borderId="0">
      <protection locked="0"/>
    </xf>
    <xf numFmtId="180" fontId="5" fillId="0" borderId="0">
      <protection locked="0"/>
    </xf>
    <xf numFmtId="250" fontId="3" fillId="0" borderId="0" applyFill="0" applyBorder="0" applyAlignment="0"/>
    <xf numFmtId="246" fontId="3" fillId="0" borderId="0" applyFill="0" applyBorder="0" applyAlignment="0"/>
    <xf numFmtId="250" fontId="3" fillId="0" borderId="0" applyFill="0" applyBorder="0" applyAlignment="0"/>
    <xf numFmtId="251" fontId="3" fillId="0" borderId="0" applyFill="0" applyBorder="0" applyAlignment="0"/>
    <xf numFmtId="246" fontId="3" fillId="0" borderId="0" applyFill="0" applyBorder="0" applyAlignment="0"/>
    <xf numFmtId="0" fontId="38" fillId="0" borderId="0" applyNumberFormat="0" applyAlignment="0">
      <alignment horizontal="left"/>
    </xf>
    <xf numFmtId="194" fontId="3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39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39" fillId="0" borderId="0">
      <protection locked="0"/>
    </xf>
    <xf numFmtId="0" fontId="41" fillId="5" borderId="0"/>
    <xf numFmtId="181" fontId="3" fillId="0" borderId="0"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179" fontId="5" fillId="0" borderId="0" applyFont="0" applyFill="0" applyBorder="0" applyAlignment="0" applyProtection="0"/>
    <xf numFmtId="38" fontId="41" fillId="5" borderId="0" applyNumberFormat="0" applyBorder="0" applyAlignment="0" applyProtection="0"/>
    <xf numFmtId="3" fontId="6" fillId="0" borderId="30">
      <alignment horizontal="right" vertical="center"/>
    </xf>
    <xf numFmtId="4" fontId="6" fillId="0" borderId="30">
      <alignment horizontal="right" vertical="center"/>
    </xf>
    <xf numFmtId="0" fontId="113" fillId="0" borderId="0" applyAlignment="0">
      <alignment horizontal="right"/>
    </xf>
    <xf numFmtId="0" fontId="114" fillId="0" borderId="0"/>
    <xf numFmtId="0" fontId="115" fillId="0" borderId="0"/>
    <xf numFmtId="0" fontId="42" fillId="0" borderId="0">
      <alignment horizontal="left"/>
    </xf>
    <xf numFmtId="0" fontId="43" fillId="0" borderId="31" applyNumberFormat="0" applyAlignment="0" applyProtection="0">
      <alignment horizontal="left" vertical="center"/>
    </xf>
    <xf numFmtId="0" fontId="43" fillId="0" borderId="32">
      <alignment horizontal="left" vertical="center"/>
    </xf>
    <xf numFmtId="0" fontId="116" fillId="9" borderId="20" applyBorder="0" applyAlignment="0"/>
    <xf numFmtId="0" fontId="4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7" fillId="5" borderId="0" applyNumberFormat="0" applyFill="0" applyBorder="0"/>
    <xf numFmtId="0" fontId="118" fillId="0" borderId="0" applyNumberFormat="0" applyFill="0" applyBorder="0" applyAlignment="0" applyProtection="0"/>
    <xf numFmtId="181" fontId="3" fillId="0" borderId="0">
      <protection locked="0"/>
    </xf>
    <xf numFmtId="181" fontId="3" fillId="0" borderId="0">
      <protection locked="0"/>
    </xf>
    <xf numFmtId="12" fontId="9" fillId="3" borderId="33" applyNumberFormat="0" applyBorder="0" applyAlignment="0" applyProtection="0">
      <alignment horizontal="center"/>
    </xf>
    <xf numFmtId="0" fontId="119" fillId="0" borderId="0" applyNumberFormat="0" applyFill="0" applyBorder="0" applyAlignment="0" applyProtection="0"/>
    <xf numFmtId="0" fontId="45" fillId="0" borderId="34" applyNumberFormat="0" applyFill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9" fillId="10" borderId="11" applyBorder="0">
      <protection locked="0"/>
    </xf>
    <xf numFmtId="10" fontId="41" fillId="7" borderId="3" applyNumberFormat="0" applyBorder="0" applyAlignment="0" applyProtection="0"/>
    <xf numFmtId="253" fontId="9" fillId="10" borderId="35" applyBorder="0">
      <alignment horizontal="center"/>
      <protection locked="0"/>
    </xf>
    <xf numFmtId="12" fontId="9" fillId="10" borderId="35" applyBorder="0">
      <alignment horizontal="center"/>
      <protection locked="0"/>
    </xf>
    <xf numFmtId="0" fontId="114" fillId="10" borderId="36">
      <alignment horizontal="center" vertical="center"/>
      <protection locked="0"/>
    </xf>
    <xf numFmtId="242" fontId="41" fillId="7" borderId="0" applyBorder="0">
      <protection locked="0"/>
    </xf>
    <xf numFmtId="15" fontId="41" fillId="7" borderId="0" applyBorder="0">
      <protection locked="0"/>
    </xf>
    <xf numFmtId="49" fontId="41" fillId="7" borderId="0" applyBorder="0">
      <protection locked="0"/>
    </xf>
    <xf numFmtId="49" fontId="41" fillId="7" borderId="37" applyNumberFormat="0" applyBorder="0"/>
    <xf numFmtId="0" fontId="102" fillId="7" borderId="35" applyBorder="0">
      <alignment horizontal="left"/>
    </xf>
    <xf numFmtId="0" fontId="102" fillId="10" borderId="0">
      <alignment horizontal="left"/>
    </xf>
    <xf numFmtId="179" fontId="8" fillId="0" borderId="0" applyFont="0" applyFill="0" applyBorder="0" applyAlignment="0" applyProtection="0"/>
    <xf numFmtId="250" fontId="3" fillId="0" borderId="0" applyFill="0" applyBorder="0" applyAlignment="0"/>
    <xf numFmtId="246" fontId="3" fillId="0" borderId="0" applyFill="0" applyBorder="0" applyAlignment="0"/>
    <xf numFmtId="250" fontId="3" fillId="0" borderId="0" applyFill="0" applyBorder="0" applyAlignment="0"/>
    <xf numFmtId="251" fontId="3" fillId="0" borderId="0" applyFill="0" applyBorder="0" applyAlignment="0"/>
    <xf numFmtId="246" fontId="3" fillId="0" borderId="0" applyFill="0" applyBorder="0" applyAlignment="0"/>
    <xf numFmtId="0" fontId="47" fillId="0" borderId="3" applyFill="0" applyBorder="0" applyProtection="0">
      <alignment vertical="center"/>
    </xf>
    <xf numFmtId="251" fontId="4" fillId="0" borderId="0">
      <alignment horizontal="left"/>
    </xf>
    <xf numFmtId="195" fontId="9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48" fillId="0" borderId="38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11" borderId="3" applyNumberFormat="0" applyBorder="0" applyAlignment="0" applyProtection="0">
      <alignment vertical="center"/>
    </xf>
    <xf numFmtId="37" fontId="50" fillId="0" borderId="0"/>
    <xf numFmtId="0" fontId="5" fillId="0" borderId="0"/>
    <xf numFmtId="197" fontId="3" fillId="0" borderId="0"/>
    <xf numFmtId="0" fontId="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257" fontId="114" fillId="7" borderId="36">
      <alignment horizontal="center"/>
    </xf>
    <xf numFmtId="0" fontId="9" fillId="5" borderId="35" applyBorder="0">
      <alignment horizontal="center"/>
      <protection locked="0"/>
    </xf>
    <xf numFmtId="0" fontId="12" fillId="0" borderId="0">
      <protection locked="0"/>
    </xf>
    <xf numFmtId="249" fontId="3" fillId="0" borderId="0" applyFont="0" applyFill="0" applyBorder="0" applyAlignment="0" applyProtection="0"/>
    <xf numFmtId="258" fontId="11" fillId="0" borderId="0" applyFont="0" applyFill="0" applyBorder="0" applyAlignment="0" applyProtection="0"/>
    <xf numFmtId="10" fontId="9" fillId="0" borderId="0" applyFont="0" applyFill="0" applyBorder="0" applyAlignment="0" applyProtection="0"/>
    <xf numFmtId="259" fontId="3" fillId="0" borderId="0" applyFont="0" applyFill="0" applyBorder="0" applyAlignment="0" applyProtection="0"/>
    <xf numFmtId="250" fontId="3" fillId="0" borderId="0" applyFill="0" applyBorder="0" applyAlignment="0"/>
    <xf numFmtId="246" fontId="3" fillId="0" borderId="0" applyFill="0" applyBorder="0" applyAlignment="0"/>
    <xf numFmtId="250" fontId="3" fillId="0" borderId="0" applyFill="0" applyBorder="0" applyAlignment="0"/>
    <xf numFmtId="251" fontId="3" fillId="0" borderId="0" applyFill="0" applyBorder="0" applyAlignment="0"/>
    <xf numFmtId="246" fontId="3" fillId="0" borderId="0" applyFill="0" applyBorder="0" applyAlignment="0"/>
    <xf numFmtId="0" fontId="120" fillId="5" borderId="0"/>
    <xf numFmtId="0" fontId="121" fillId="0" borderId="0"/>
    <xf numFmtId="0" fontId="122" fillId="5" borderId="0"/>
    <xf numFmtId="0" fontId="49" fillId="0" borderId="3" applyProtection="0">
      <alignment vertical="center"/>
    </xf>
    <xf numFmtId="0" fontId="51" fillId="0" borderId="3">
      <alignment horizontal="left" vertical="center"/>
    </xf>
    <xf numFmtId="257" fontId="9" fillId="0" borderId="0"/>
    <xf numFmtId="30" fontId="52" fillId="0" borderId="0" applyNumberFormat="0" applyFill="0" applyBorder="0" applyAlignment="0" applyProtection="0">
      <alignment horizontal="left"/>
    </xf>
    <xf numFmtId="49" fontId="123" fillId="5" borderId="0" applyBorder="0">
      <alignment horizontal="centerContinuous"/>
    </xf>
    <xf numFmtId="0" fontId="53" fillId="12" borderId="2" applyNumberFormat="0" applyFont="0" applyBorder="0" applyAlignment="0"/>
    <xf numFmtId="179" fontId="8" fillId="0" borderId="0" applyFont="0" applyFill="0" applyBorder="0" applyAlignment="0" applyProtection="0"/>
    <xf numFmtId="198" fontId="54" fillId="0" borderId="0"/>
    <xf numFmtId="0" fontId="48" fillId="0" borderId="0"/>
    <xf numFmtId="0" fontId="124" fillId="5" borderId="0" applyProtection="0">
      <alignment horizontal="centerContinuous" vertical="center"/>
      <protection hidden="1"/>
    </xf>
    <xf numFmtId="40" fontId="55" fillId="0" borderId="0" applyBorder="0">
      <alignment horizontal="right"/>
    </xf>
    <xf numFmtId="0" fontId="9" fillId="5" borderId="35" applyBorder="0">
      <alignment horizontal="center"/>
    </xf>
    <xf numFmtId="0" fontId="9" fillId="5" borderId="35" applyBorder="0">
      <alignment horizontal="center"/>
    </xf>
    <xf numFmtId="259" fontId="4" fillId="0" borderId="0">
      <alignment horizontal="center"/>
    </xf>
    <xf numFmtId="49" fontId="112" fillId="0" borderId="0" applyFill="0" applyBorder="0" applyAlignment="0"/>
    <xf numFmtId="259" fontId="3" fillId="0" borderId="0" applyFill="0" applyBorder="0" applyAlignment="0"/>
    <xf numFmtId="260" fontId="3" fillId="0" borderId="0" applyFill="0" applyBorder="0" applyAlignment="0"/>
    <xf numFmtId="0" fontId="9" fillId="0" borderId="0"/>
    <xf numFmtId="0" fontId="9" fillId="0" borderId="0"/>
    <xf numFmtId="0" fontId="23" fillId="0" borderId="0"/>
    <xf numFmtId="0" fontId="23" fillId="0" borderId="0"/>
    <xf numFmtId="0" fontId="24" fillId="0" borderId="0"/>
    <xf numFmtId="0" fontId="24" fillId="0" borderId="0"/>
    <xf numFmtId="0" fontId="125" fillId="5" borderId="0">
      <alignment horizontal="centerContinuous"/>
    </xf>
    <xf numFmtId="0" fontId="56" fillId="0" borderId="0" applyFill="0" applyBorder="0" applyProtection="0">
      <alignment horizontal="centerContinuous" vertical="center"/>
    </xf>
    <xf numFmtId="0" fontId="16" fillId="3" borderId="0" applyFill="0" applyBorder="0" applyProtection="0">
      <alignment horizontal="center" vertical="center"/>
    </xf>
    <xf numFmtId="181" fontId="3" fillId="0" borderId="39">
      <protection locked="0"/>
    </xf>
    <xf numFmtId="242" fontId="103" fillId="5" borderId="0"/>
    <xf numFmtId="49" fontId="126" fillId="5" borderId="0" applyBorder="0">
      <alignment horizontal="right"/>
    </xf>
    <xf numFmtId="0" fontId="57" fillId="0" borderId="40">
      <alignment horizontal="left"/>
    </xf>
    <xf numFmtId="37" fontId="41" fillId="13" borderId="0" applyNumberFormat="0" applyBorder="0" applyAlignment="0" applyProtection="0"/>
    <xf numFmtId="37" fontId="41" fillId="0" borderId="0"/>
    <xf numFmtId="3" fontId="58" fillId="0" borderId="34" applyProtection="0"/>
    <xf numFmtId="199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216" fontId="9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/>
    <xf numFmtId="0" fontId="1" fillId="0" borderId="0">
      <alignment vertical="center"/>
    </xf>
    <xf numFmtId="179" fontId="75" fillId="0" borderId="0" applyFont="0" applyFill="0" applyBorder="0" applyAlignment="0" applyProtection="0"/>
    <xf numFmtId="0" fontId="7" fillId="0" borderId="1">
      <alignment horizontal="center"/>
    </xf>
    <xf numFmtId="0" fontId="6" fillId="0" borderId="2">
      <alignment horizontal="centerContinuous" vertical="center"/>
    </xf>
    <xf numFmtId="3" fontId="8" fillId="0" borderId="3"/>
    <xf numFmtId="3" fontId="8" fillId="0" borderId="3"/>
    <xf numFmtId="0" fontId="15" fillId="0" borderId="0">
      <alignment horizontal="center" vertical="center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3" fontId="5" fillId="0" borderId="5"/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81" fontId="3" fillId="0" borderId="0">
      <protection locked="0"/>
    </xf>
    <xf numFmtId="179" fontId="8" fillId="0" borderId="0" applyFont="0" applyFill="0" applyBorder="0" applyAlignment="0" applyProtection="0"/>
    <xf numFmtId="197" fontId="3" fillId="0" borderId="0"/>
    <xf numFmtId="179" fontId="8" fillId="0" borderId="0" applyFont="0" applyFill="0" applyBorder="0" applyAlignment="0" applyProtection="0"/>
  </cellStyleXfs>
  <cellXfs count="187">
    <xf numFmtId="0" fontId="0" fillId="0" borderId="0" xfId="0">
      <alignment vertical="center"/>
    </xf>
    <xf numFmtId="0" fontId="3" fillId="0" borderId="0" xfId="1816" applyFill="1" applyAlignment="1"/>
    <xf numFmtId="0" fontId="73" fillId="0" borderId="3" xfId="1816" applyFont="1" applyFill="1" applyBorder="1" applyAlignment="1">
      <alignment horizontal="center" vertical="center"/>
    </xf>
    <xf numFmtId="0" fontId="73" fillId="0" borderId="3" xfId="1816" applyFont="1" applyFill="1" applyBorder="1" applyAlignment="1">
      <alignment horizontal="distributed" vertical="center" indent="1"/>
    </xf>
    <xf numFmtId="41" fontId="73" fillId="0" borderId="3" xfId="1816" applyNumberFormat="1" applyFont="1" applyFill="1" applyBorder="1" applyAlignment="1">
      <alignment horizontal="center" vertical="center"/>
    </xf>
    <xf numFmtId="41" fontId="127" fillId="0" borderId="0" xfId="1296" applyFont="1" applyFill="1" applyAlignment="1"/>
    <xf numFmtId="41" fontId="72" fillId="0" borderId="3" xfId="1816" applyNumberFormat="1" applyFont="1" applyFill="1" applyBorder="1" applyAlignment="1">
      <alignment horizontal="center" vertical="center"/>
    </xf>
    <xf numFmtId="0" fontId="74" fillId="0" borderId="0" xfId="1816" applyFont="1" applyFill="1" applyAlignment="1"/>
    <xf numFmtId="41" fontId="3" fillId="0" borderId="0" xfId="1816" applyNumberFormat="1" applyFill="1" applyAlignment="1"/>
    <xf numFmtId="0" fontId="128" fillId="0" borderId="0" xfId="0" applyFont="1">
      <alignment vertical="center"/>
    </xf>
    <xf numFmtId="0" fontId="128" fillId="0" borderId="0" xfId="0" applyFont="1" applyAlignment="1">
      <alignment vertical="center"/>
    </xf>
    <xf numFmtId="0" fontId="128" fillId="0" borderId="0" xfId="0" quotePrefix="1" applyFont="1" applyAlignment="1">
      <alignment vertical="center"/>
    </xf>
    <xf numFmtId="176" fontId="128" fillId="0" borderId="3" xfId="0" applyNumberFormat="1" applyFont="1" applyBorder="1" applyAlignment="1">
      <alignment vertical="center" wrapText="1"/>
    </xf>
    <xf numFmtId="0" fontId="128" fillId="0" borderId="3" xfId="0" applyFont="1" applyBorder="1" applyAlignment="1">
      <alignment vertical="center" wrapText="1"/>
    </xf>
    <xf numFmtId="176" fontId="128" fillId="0" borderId="0" xfId="0" applyNumberFormat="1" applyFont="1">
      <alignment vertical="center"/>
    </xf>
    <xf numFmtId="0" fontId="128" fillId="0" borderId="0" xfId="0" applyFont="1" applyAlignment="1">
      <alignment horizontal="center" vertical="center"/>
    </xf>
    <xf numFmtId="0" fontId="129" fillId="0" borderId="3" xfId="0" quotePrefix="1" applyFont="1" applyBorder="1" applyAlignment="1">
      <alignment horizontal="center" vertical="center" wrapText="1"/>
    </xf>
    <xf numFmtId="0" fontId="128" fillId="0" borderId="3" xfId="0" quotePrefix="1" applyFont="1" applyBorder="1" applyAlignment="1">
      <alignment vertical="center" wrapText="1"/>
    </xf>
    <xf numFmtId="9" fontId="128" fillId="0" borderId="3" xfId="1266" quotePrefix="1" applyFont="1" applyBorder="1" applyAlignment="1">
      <alignment vertical="center" wrapText="1"/>
    </xf>
    <xf numFmtId="176" fontId="128" fillId="0" borderId="0" xfId="0" applyNumberFormat="1" applyFont="1" applyAlignment="1">
      <alignment vertical="center"/>
    </xf>
    <xf numFmtId="41" fontId="128" fillId="0" borderId="0" xfId="1292" applyFont="1">
      <alignment vertical="center"/>
    </xf>
    <xf numFmtId="0" fontId="72" fillId="0" borderId="0" xfId="1816" applyFont="1" applyFill="1" applyBorder="1" applyAlignment="1">
      <alignment horizontal="center" vertical="center"/>
    </xf>
    <xf numFmtId="41" fontId="72" fillId="0" borderId="0" xfId="1816" applyNumberFormat="1" applyFont="1" applyFill="1" applyBorder="1" applyAlignment="1">
      <alignment horizontal="center" vertical="center"/>
    </xf>
    <xf numFmtId="211" fontId="73" fillId="0" borderId="0" xfId="1816" applyNumberFormat="1" applyFont="1" applyFill="1" applyBorder="1" applyAlignment="1">
      <alignment horizontal="center" vertical="center"/>
    </xf>
    <xf numFmtId="0" fontId="73" fillId="0" borderId="32" xfId="1816" applyFont="1" applyFill="1" applyBorder="1" applyAlignment="1">
      <alignment horizontal="center" vertical="center"/>
    </xf>
    <xf numFmtId="10" fontId="3" fillId="0" borderId="0" xfId="1816" applyNumberFormat="1" applyFill="1" applyAlignment="1"/>
    <xf numFmtId="9" fontId="3" fillId="0" borderId="0" xfId="1816" applyNumberFormat="1" applyFill="1" applyAlignment="1"/>
    <xf numFmtId="0" fontId="73" fillId="0" borderId="2" xfId="1816" applyFont="1" applyFill="1" applyBorder="1" applyAlignment="1">
      <alignment vertical="center"/>
    </xf>
    <xf numFmtId="10" fontId="73" fillId="0" borderId="37" xfId="1816" applyNumberFormat="1" applyFont="1" applyFill="1" applyBorder="1" applyAlignment="1">
      <alignment vertical="center"/>
    </xf>
    <xf numFmtId="0" fontId="73" fillId="0" borderId="2" xfId="1816" applyFont="1" applyFill="1" applyBorder="1" applyAlignment="1">
      <alignment horizontal="right" vertical="center"/>
    </xf>
    <xf numFmtId="10" fontId="73" fillId="0" borderId="37" xfId="1816" applyNumberFormat="1" applyFont="1" applyFill="1" applyBorder="1" applyAlignment="1">
      <alignment horizontal="left" vertical="center"/>
    </xf>
    <xf numFmtId="0" fontId="3" fillId="0" borderId="0" xfId="1816" applyFill="1" applyAlignment="1">
      <alignment horizontal="center"/>
    </xf>
    <xf numFmtId="41" fontId="3" fillId="0" borderId="0" xfId="1816" applyNumberFormat="1" applyFill="1" applyAlignment="1">
      <alignment horizontal="center"/>
    </xf>
    <xf numFmtId="41" fontId="74" fillId="0" borderId="0" xfId="1816" applyNumberFormat="1" applyFont="1" applyFill="1" applyAlignment="1">
      <alignment horizontal="center"/>
    </xf>
    <xf numFmtId="0" fontId="73" fillId="0" borderId="32" xfId="1816" applyFont="1" applyFill="1" applyBorder="1" applyAlignment="1">
      <alignment horizontal="center" vertical="center"/>
    </xf>
    <xf numFmtId="0" fontId="72" fillId="0" borderId="2" xfId="1816" applyFont="1" applyFill="1" applyBorder="1" applyAlignment="1">
      <alignment horizontal="left" vertical="center"/>
    </xf>
    <xf numFmtId="0" fontId="73" fillId="0" borderId="32" xfId="1816" applyFont="1" applyFill="1" applyBorder="1" applyAlignment="1">
      <alignment horizontal="center" vertical="center"/>
    </xf>
    <xf numFmtId="0" fontId="132" fillId="0" borderId="3" xfId="0" quotePrefix="1" applyFont="1" applyBorder="1" applyAlignment="1">
      <alignment vertical="center" wrapText="1"/>
    </xf>
    <xf numFmtId="0" fontId="15" fillId="0" borderId="3" xfId="0" quotePrefix="1" applyFont="1" applyBorder="1" applyAlignment="1">
      <alignment vertical="center" wrapText="1"/>
    </xf>
    <xf numFmtId="0" fontId="15" fillId="0" borderId="3" xfId="0" applyFont="1" applyBorder="1">
      <alignment vertical="center"/>
    </xf>
    <xf numFmtId="176" fontId="133" fillId="0" borderId="3" xfId="0" applyNumberFormat="1" applyFont="1" applyBorder="1" applyAlignment="1">
      <alignment vertical="center" wrapText="1"/>
    </xf>
    <xf numFmtId="0" fontId="15" fillId="0" borderId="3" xfId="0" quotePrefix="1" applyFont="1" applyBorder="1">
      <alignment vertical="center"/>
    </xf>
    <xf numFmtId="0" fontId="133" fillId="0" borderId="0" xfId="0" quotePrefix="1" applyFont="1" applyBorder="1" applyAlignment="1">
      <alignment vertical="center" wrapText="1"/>
    </xf>
    <xf numFmtId="0" fontId="133" fillId="0" borderId="0" xfId="0" applyFont="1">
      <alignment vertical="center"/>
    </xf>
    <xf numFmtId="0" fontId="135" fillId="0" borderId="3" xfId="0" quotePrefix="1" applyFont="1" applyBorder="1" applyAlignment="1">
      <alignment horizontal="center" vertical="center"/>
    </xf>
    <xf numFmtId="176" fontId="136" fillId="0" borderId="3" xfId="0" applyNumberFormat="1" applyFont="1" applyBorder="1" applyAlignment="1">
      <alignment vertical="center" wrapText="1"/>
    </xf>
    <xf numFmtId="41" fontId="136" fillId="0" borderId="3" xfId="1296" applyFont="1" applyBorder="1" applyAlignment="1">
      <alignment vertical="center" wrapText="1"/>
    </xf>
    <xf numFmtId="0" fontId="133" fillId="0" borderId="0" xfId="0" quotePrefix="1" applyFont="1" applyAlignment="1">
      <alignment vertical="center"/>
    </xf>
    <xf numFmtId="0" fontId="133" fillId="0" borderId="0" xfId="0" applyFont="1" applyAlignment="1">
      <alignment vertical="center"/>
    </xf>
    <xf numFmtId="0" fontId="15" fillId="0" borderId="3" xfId="0" applyFont="1" applyBorder="1" applyAlignment="1">
      <alignment horizontal="center" vertical="center"/>
    </xf>
    <xf numFmtId="176" fontId="15" fillId="0" borderId="3" xfId="0" applyNumberFormat="1" applyFont="1" applyBorder="1" applyAlignment="1">
      <alignment vertical="center" wrapText="1"/>
    </xf>
    <xf numFmtId="41" fontId="15" fillId="0" borderId="3" xfId="1296" quotePrefix="1" applyFont="1" applyBorder="1" applyAlignment="1">
      <alignment vertical="center" wrapText="1"/>
    </xf>
    <xf numFmtId="0" fontId="136" fillId="0" borderId="0" xfId="0" quotePrefix="1" applyFont="1" applyAlignment="1">
      <alignment vertical="center"/>
    </xf>
    <xf numFmtId="0" fontId="136" fillId="0" borderId="0" xfId="0" applyFont="1" applyAlignment="1">
      <alignment vertical="center"/>
    </xf>
    <xf numFmtId="0" fontId="136" fillId="0" borderId="0" xfId="0" applyFont="1">
      <alignment vertical="center"/>
    </xf>
    <xf numFmtId="41" fontId="15" fillId="0" borderId="3" xfId="1296" applyFont="1" applyBorder="1" applyAlignment="1">
      <alignment vertical="center" wrapText="1"/>
    </xf>
    <xf numFmtId="41" fontId="133" fillId="0" borderId="0" xfId="0" applyNumberFormat="1" applyFont="1">
      <alignment vertical="center"/>
    </xf>
    <xf numFmtId="0" fontId="133" fillId="0" borderId="3" xfId="0" applyFont="1" applyBorder="1">
      <alignment vertical="center"/>
    </xf>
    <xf numFmtId="10" fontId="133" fillId="0" borderId="0" xfId="0" applyNumberFormat="1" applyFont="1">
      <alignment vertical="center"/>
    </xf>
    <xf numFmtId="0" fontId="133" fillId="0" borderId="0" xfId="0" applyFont="1" applyAlignment="1">
      <alignment horizontal="center" vertical="center"/>
    </xf>
    <xf numFmtId="41" fontId="15" fillId="0" borderId="3" xfId="1296" applyFont="1" applyBorder="1" applyAlignment="1">
      <alignment horizontal="left" vertical="center" wrapText="1"/>
    </xf>
    <xf numFmtId="0" fontId="133" fillId="0" borderId="0" xfId="0" applyFont="1" applyAlignment="1">
      <alignment horizontal="left" vertical="center"/>
    </xf>
    <xf numFmtId="0" fontId="3" fillId="0" borderId="0" xfId="2690">
      <alignment vertical="center"/>
    </xf>
    <xf numFmtId="0" fontId="3" fillId="0" borderId="4" xfId="2690" applyBorder="1" applyAlignment="1">
      <alignment vertical="center"/>
    </xf>
    <xf numFmtId="0" fontId="3" fillId="0" borderId="41" xfId="2690" applyBorder="1" applyAlignment="1">
      <alignment vertical="center"/>
    </xf>
    <xf numFmtId="0" fontId="0" fillId="0" borderId="41" xfId="2690" applyFont="1" applyBorder="1" applyAlignment="1">
      <alignment vertical="center"/>
    </xf>
    <xf numFmtId="0" fontId="3" fillId="0" borderId="6" xfId="2690" applyBorder="1" applyAlignment="1">
      <alignment vertical="center"/>
    </xf>
    <xf numFmtId="0" fontId="3" fillId="0" borderId="43" xfId="2690" applyBorder="1" applyAlignment="1">
      <alignment vertical="center"/>
    </xf>
    <xf numFmtId="0" fontId="3" fillId="0" borderId="0" xfId="2690" applyBorder="1" applyAlignment="1">
      <alignment vertical="center"/>
    </xf>
    <xf numFmtId="0" fontId="3" fillId="0" borderId="0" xfId="2690" applyFont="1" applyBorder="1" applyAlignment="1">
      <alignment vertical="center"/>
    </xf>
    <xf numFmtId="0" fontId="3" fillId="0" borderId="5" xfId="2690" applyBorder="1" applyAlignment="1">
      <alignment horizontal="left" vertical="center"/>
    </xf>
    <xf numFmtId="0" fontId="3" fillId="0" borderId="0" xfId="2690" applyBorder="1">
      <alignment vertical="center"/>
    </xf>
    <xf numFmtId="0" fontId="134" fillId="0" borderId="0" xfId="2690" applyFont="1" applyBorder="1" applyAlignment="1">
      <alignment vertical="center"/>
    </xf>
    <xf numFmtId="0" fontId="74" fillId="0" borderId="0" xfId="2690" applyFont="1" applyBorder="1" applyAlignment="1">
      <alignment vertical="center"/>
    </xf>
    <xf numFmtId="0" fontId="74" fillId="0" borderId="0" xfId="2690" applyFont="1" applyBorder="1" applyAlignment="1">
      <alignment horizontal="center" vertical="center"/>
    </xf>
    <xf numFmtId="0" fontId="74" fillId="0" borderId="0" xfId="2690" applyFont="1" applyBorder="1">
      <alignment vertical="center"/>
    </xf>
    <xf numFmtId="0" fontId="3" fillId="0" borderId="5" xfId="2690" applyBorder="1" applyAlignment="1">
      <alignment horizontal="left" vertical="center" indent="1"/>
    </xf>
    <xf numFmtId="0" fontId="3" fillId="0" borderId="27" xfId="2690" applyBorder="1" applyAlignment="1">
      <alignment vertical="center"/>
    </xf>
    <xf numFmtId="0" fontId="3" fillId="0" borderId="44" xfId="2690" applyBorder="1" applyAlignment="1">
      <alignment vertical="center"/>
    </xf>
    <xf numFmtId="0" fontId="3" fillId="0" borderId="44" xfId="2690" applyBorder="1" applyAlignment="1">
      <alignment vertical="top"/>
    </xf>
    <xf numFmtId="0" fontId="3" fillId="0" borderId="18" xfId="2690" applyBorder="1">
      <alignment vertical="center"/>
    </xf>
    <xf numFmtId="0" fontId="3" fillId="0" borderId="0" xfId="2690" applyBorder="1" applyAlignment="1">
      <alignment horizontal="center" vertical="center"/>
    </xf>
    <xf numFmtId="0" fontId="3" fillId="0" borderId="45" xfId="2690" applyBorder="1">
      <alignment vertical="center"/>
    </xf>
    <xf numFmtId="0" fontId="3" fillId="14" borderId="1" xfId="2690" applyFill="1" applyBorder="1">
      <alignment vertical="center"/>
    </xf>
    <xf numFmtId="0" fontId="0" fillId="0" borderId="45" xfId="2690" applyFont="1" applyBorder="1">
      <alignment vertical="center"/>
    </xf>
    <xf numFmtId="0" fontId="3" fillId="0" borderId="13" xfId="2690" applyBorder="1">
      <alignment vertical="center"/>
    </xf>
    <xf numFmtId="0" fontId="74" fillId="5" borderId="3" xfId="2690" applyFont="1" applyFill="1" applyBorder="1">
      <alignment vertical="center"/>
    </xf>
    <xf numFmtId="41" fontId="3" fillId="0" borderId="0" xfId="2690" applyNumberFormat="1">
      <alignment vertical="center"/>
    </xf>
    <xf numFmtId="0" fontId="3" fillId="0" borderId="3" xfId="2690" applyBorder="1" applyAlignment="1">
      <alignment horizontal="center" vertical="center"/>
    </xf>
    <xf numFmtId="0" fontId="1" fillId="0" borderId="3" xfId="2690" applyFont="1" applyBorder="1" applyAlignment="1">
      <alignment horizontal="center" vertical="center"/>
    </xf>
    <xf numFmtId="0" fontId="3" fillId="0" borderId="3" xfId="2690" applyFont="1" applyBorder="1" applyAlignment="1">
      <alignment horizontal="center" vertical="center"/>
    </xf>
    <xf numFmtId="0" fontId="3" fillId="0" borderId="0" xfId="2690" applyAlignment="1">
      <alignment horizontal="left" vertical="center" indent="1"/>
    </xf>
    <xf numFmtId="0" fontId="137" fillId="0" borderId="0" xfId="2690" applyFont="1">
      <alignment vertical="center"/>
    </xf>
    <xf numFmtId="0" fontId="68" fillId="0" borderId="0" xfId="2690" applyFont="1">
      <alignment vertical="center"/>
    </xf>
    <xf numFmtId="0" fontId="137" fillId="0" borderId="0" xfId="2690" applyFont="1" applyAlignment="1">
      <alignment horizontal="left" vertical="center" indent="1"/>
    </xf>
    <xf numFmtId="0" fontId="68" fillId="0" borderId="0" xfId="2690" applyFont="1" applyAlignment="1">
      <alignment horizontal="left" vertical="center" indent="1"/>
    </xf>
    <xf numFmtId="0" fontId="138" fillId="0" borderId="0" xfId="2692" applyFont="1">
      <alignment vertical="center"/>
    </xf>
    <xf numFmtId="0" fontId="3" fillId="0" borderId="3" xfId="2690" applyBorder="1" applyAlignment="1">
      <alignment horizontal="center" vertical="center"/>
    </xf>
    <xf numFmtId="0" fontId="141" fillId="0" borderId="3" xfId="0" applyFont="1" applyBorder="1">
      <alignment vertical="center"/>
    </xf>
    <xf numFmtId="0" fontId="141" fillId="0" borderId="3" xfId="0" applyFont="1" applyBorder="1" applyAlignment="1">
      <alignment horizontal="center" vertical="center"/>
    </xf>
    <xf numFmtId="176" fontId="141" fillId="0" borderId="3" xfId="0" applyNumberFormat="1" applyFont="1" applyBorder="1" applyAlignment="1">
      <alignment vertical="center" wrapText="1"/>
    </xf>
    <xf numFmtId="0" fontId="128" fillId="0" borderId="3" xfId="0" applyFont="1" applyBorder="1">
      <alignment vertical="center"/>
    </xf>
    <xf numFmtId="0" fontId="128" fillId="0" borderId="3" xfId="0" applyFont="1" applyBorder="1" applyAlignment="1">
      <alignment horizontal="center" vertical="center"/>
    </xf>
    <xf numFmtId="41" fontId="128" fillId="0" borderId="3" xfId="1296" applyFont="1" applyBorder="1" applyAlignment="1">
      <alignment horizontal="right" vertical="center" wrapText="1"/>
    </xf>
    <xf numFmtId="0" fontId="128" fillId="0" borderId="3" xfId="0" quotePrefix="1" applyFont="1" applyBorder="1">
      <alignment vertical="center"/>
    </xf>
    <xf numFmtId="0" fontId="3" fillId="0" borderId="3" xfId="0" quotePrefix="1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41" fontId="3" fillId="0" borderId="3" xfId="1296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262" fontId="133" fillId="0" borderId="3" xfId="0" applyNumberFormat="1" applyFont="1" applyBorder="1" applyAlignment="1">
      <alignment horizontal="right" vertical="center"/>
    </xf>
    <xf numFmtId="0" fontId="68" fillId="0" borderId="0" xfId="2690" quotePrefix="1" applyFont="1">
      <alignment vertical="center"/>
    </xf>
    <xf numFmtId="0" fontId="128" fillId="0" borderId="0" xfId="0" applyFont="1" applyAlignment="1">
      <alignment vertical="center"/>
    </xf>
    <xf numFmtId="0" fontId="132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33" fillId="0" borderId="3" xfId="0" quotePrefix="1" applyFont="1" applyBorder="1">
      <alignment vertical="center"/>
    </xf>
    <xf numFmtId="0" fontId="145" fillId="0" borderId="3" xfId="0" quotePrefix="1" applyFont="1" applyBorder="1" applyAlignment="1">
      <alignment vertical="center" wrapText="1"/>
    </xf>
    <xf numFmtId="0" fontId="146" fillId="0" borderId="3" xfId="0" applyFont="1" applyBorder="1">
      <alignment vertical="center"/>
    </xf>
    <xf numFmtId="0" fontId="15" fillId="0" borderId="3" xfId="0" quotePrefix="1" applyFont="1" applyBorder="1" applyAlignment="1">
      <alignment horizontal="left" vertical="center" wrapText="1"/>
    </xf>
    <xf numFmtId="0" fontId="147" fillId="0" borderId="3" xfId="0" applyFont="1" applyBorder="1" applyAlignment="1">
      <alignment horizontal="center" vertical="center"/>
    </xf>
    <xf numFmtId="0" fontId="148" fillId="0" borderId="3" xfId="0" applyFont="1" applyBorder="1" applyAlignment="1">
      <alignment horizontal="center" vertical="center"/>
    </xf>
    <xf numFmtId="0" fontId="139" fillId="0" borderId="3" xfId="0" quotePrefix="1" applyFont="1" applyBorder="1" applyAlignment="1">
      <alignment vertical="center" wrapText="1"/>
    </xf>
    <xf numFmtId="0" fontId="139" fillId="0" borderId="0" xfId="2690" applyFont="1">
      <alignment vertical="center"/>
    </xf>
    <xf numFmtId="0" fontId="149" fillId="0" borderId="0" xfId="2690" applyFont="1">
      <alignment vertical="center"/>
    </xf>
    <xf numFmtId="0" fontId="150" fillId="0" borderId="0" xfId="2690" applyFont="1">
      <alignment vertical="center"/>
    </xf>
    <xf numFmtId="0" fontId="151" fillId="0" borderId="0" xfId="2690" applyFont="1">
      <alignment vertical="center"/>
    </xf>
    <xf numFmtId="0" fontId="152" fillId="0" borderId="0" xfId="2690" applyFont="1">
      <alignment vertical="center"/>
    </xf>
    <xf numFmtId="0" fontId="140" fillId="0" borderId="0" xfId="2690" applyFont="1" applyAlignment="1">
      <alignment horizontal="center" vertical="center"/>
    </xf>
    <xf numFmtId="0" fontId="137" fillId="0" borderId="0" xfId="2690" applyFont="1" applyAlignment="1">
      <alignment horizontal="left" vertical="center"/>
    </xf>
    <xf numFmtId="0" fontId="3" fillId="0" borderId="49" xfId="2690" applyBorder="1" applyAlignment="1">
      <alignment horizontal="center" vertical="center"/>
    </xf>
    <xf numFmtId="0" fontId="3" fillId="0" borderId="14" xfId="2690" applyBorder="1" applyAlignment="1">
      <alignment horizontal="center" vertical="center"/>
    </xf>
    <xf numFmtId="0" fontId="3" fillId="0" borderId="48" xfId="2690" applyBorder="1" applyAlignment="1">
      <alignment horizontal="center" vertical="center"/>
    </xf>
    <xf numFmtId="0" fontId="3" fillId="0" borderId="3" xfId="2690" applyBorder="1" applyAlignment="1">
      <alignment horizontal="center" vertical="center"/>
    </xf>
    <xf numFmtId="0" fontId="3" fillId="0" borderId="47" xfId="2690" applyBorder="1" applyAlignment="1">
      <alignment horizontal="center" vertical="center"/>
    </xf>
    <xf numFmtId="0" fontId="3" fillId="0" borderId="13" xfId="2690" applyBorder="1" applyAlignment="1">
      <alignment horizontal="center" vertical="center"/>
    </xf>
    <xf numFmtId="41" fontId="3" fillId="0" borderId="3" xfId="2691" applyFont="1" applyBorder="1" applyAlignment="1">
      <alignment horizontal="center" vertical="center"/>
    </xf>
    <xf numFmtId="41" fontId="3" fillId="0" borderId="3" xfId="2691" applyFont="1" applyBorder="1" applyAlignment="1">
      <alignment horizontal="center" vertical="center" shrinkToFit="1"/>
    </xf>
    <xf numFmtId="0" fontId="3" fillId="0" borderId="3" xfId="2690" applyBorder="1" applyAlignment="1">
      <alignment horizontal="left" vertical="center"/>
    </xf>
    <xf numFmtId="41" fontId="3" fillId="0" borderId="2" xfId="2691" applyFont="1" applyBorder="1" applyAlignment="1">
      <alignment horizontal="center" vertical="center"/>
    </xf>
    <xf numFmtId="41" fontId="3" fillId="0" borderId="37" xfId="2691" applyFont="1" applyBorder="1" applyAlignment="1">
      <alignment horizontal="center" vertical="center"/>
    </xf>
    <xf numFmtId="0" fontId="74" fillId="5" borderId="3" xfId="2690" applyFont="1" applyFill="1" applyBorder="1" applyAlignment="1">
      <alignment horizontal="center" vertical="center"/>
    </xf>
    <xf numFmtId="41" fontId="3" fillId="0" borderId="3" xfId="2690" applyNumberFormat="1" applyBorder="1" applyAlignment="1">
      <alignment horizontal="center" vertical="center"/>
    </xf>
    <xf numFmtId="41" fontId="74" fillId="5" borderId="2" xfId="2690" applyNumberFormat="1" applyFont="1" applyFill="1" applyBorder="1" applyAlignment="1">
      <alignment horizontal="center" vertical="center" shrinkToFit="1"/>
    </xf>
    <xf numFmtId="0" fontId="74" fillId="5" borderId="37" xfId="2690" applyFont="1" applyFill="1" applyBorder="1" applyAlignment="1">
      <alignment horizontal="center" vertical="center" shrinkToFit="1"/>
    </xf>
    <xf numFmtId="0" fontId="3" fillId="0" borderId="3" xfId="2690" applyFont="1" applyBorder="1" applyAlignment="1">
      <alignment horizontal="left" vertical="center"/>
    </xf>
    <xf numFmtId="261" fontId="3" fillId="0" borderId="3" xfId="2690" applyNumberFormat="1" applyFont="1" applyBorder="1" applyAlignment="1">
      <alignment horizontal="center" vertical="center"/>
    </xf>
    <xf numFmtId="261" fontId="3" fillId="0" borderId="3" xfId="2690" applyNumberFormat="1" applyBorder="1" applyAlignment="1">
      <alignment horizontal="center" vertical="center"/>
    </xf>
    <xf numFmtId="211" fontId="3" fillId="0" borderId="3" xfId="2690" applyNumberFormat="1" applyBorder="1" applyAlignment="1">
      <alignment horizontal="center" vertical="center"/>
    </xf>
    <xf numFmtId="41" fontId="74" fillId="5" borderId="3" xfId="2690" applyNumberFormat="1" applyFont="1" applyFill="1" applyBorder="1" applyAlignment="1">
      <alignment horizontal="center" vertical="center"/>
    </xf>
    <xf numFmtId="0" fontId="3" fillId="14" borderId="1" xfId="2690" applyFill="1" applyBorder="1" applyAlignment="1">
      <alignment horizontal="center" vertical="center"/>
    </xf>
    <xf numFmtId="0" fontId="3" fillId="14" borderId="46" xfId="2690" applyFill="1" applyBorder="1" applyAlignment="1">
      <alignment horizontal="center" vertical="center"/>
    </xf>
    <xf numFmtId="41" fontId="74" fillId="14" borderId="1" xfId="2690" applyNumberFormat="1" applyFont="1" applyFill="1" applyBorder="1" applyAlignment="1">
      <alignment horizontal="center" vertical="center" shrinkToFit="1"/>
    </xf>
    <xf numFmtId="0" fontId="74" fillId="14" borderId="1" xfId="2690" applyFont="1" applyFill="1" applyBorder="1" applyAlignment="1">
      <alignment horizontal="center" vertical="center" shrinkToFit="1"/>
    </xf>
    <xf numFmtId="0" fontId="3" fillId="14" borderId="46" xfId="2690" applyFont="1" applyFill="1" applyBorder="1" applyAlignment="1">
      <alignment horizontal="center" vertical="center"/>
    </xf>
    <xf numFmtId="0" fontId="73" fillId="0" borderId="2" xfId="1816" applyFont="1" applyFill="1" applyBorder="1" applyAlignment="1">
      <alignment horizontal="center" vertical="center"/>
    </xf>
    <xf numFmtId="0" fontId="73" fillId="0" borderId="37" xfId="1816" applyFont="1" applyFill="1" applyBorder="1" applyAlignment="1">
      <alignment horizontal="center" vertical="center"/>
    </xf>
    <xf numFmtId="0" fontId="70" fillId="0" borderId="41" xfId="1816" applyFont="1" applyFill="1" applyBorder="1" applyAlignment="1">
      <alignment horizontal="right" vertical="center" shrinkToFit="1"/>
    </xf>
    <xf numFmtId="49" fontId="73" fillId="0" borderId="2" xfId="1816" applyNumberFormat="1" applyFont="1" applyFill="1" applyBorder="1" applyAlignment="1">
      <alignment horizontal="left" vertical="center"/>
    </xf>
    <xf numFmtId="49" fontId="73" fillId="0" borderId="37" xfId="1816" applyNumberFormat="1" applyFont="1" applyFill="1" applyBorder="1" applyAlignment="1">
      <alignment horizontal="left" vertical="center"/>
    </xf>
    <xf numFmtId="0" fontId="73" fillId="0" borderId="3" xfId="1816" applyFont="1" applyFill="1" applyBorder="1" applyAlignment="1">
      <alignment horizontal="center" vertical="center"/>
    </xf>
    <xf numFmtId="0" fontId="70" fillId="0" borderId="41" xfId="1816" applyFont="1" applyFill="1" applyBorder="1" applyAlignment="1">
      <alignment horizontal="left" vertical="center"/>
    </xf>
    <xf numFmtId="0" fontId="72" fillId="0" borderId="2" xfId="1816" applyFont="1" applyFill="1" applyBorder="1" applyAlignment="1">
      <alignment horizontal="center" vertical="center"/>
    </xf>
    <xf numFmtId="0" fontId="72" fillId="0" borderId="32" xfId="1816" applyFont="1" applyFill="1" applyBorder="1" applyAlignment="1">
      <alignment horizontal="center" vertical="center"/>
    </xf>
    <xf numFmtId="0" fontId="72" fillId="0" borderId="37" xfId="1816" applyFont="1" applyFill="1" applyBorder="1" applyAlignment="1">
      <alignment horizontal="center" vertical="center"/>
    </xf>
    <xf numFmtId="0" fontId="73" fillId="0" borderId="32" xfId="1816" applyFont="1" applyFill="1" applyBorder="1" applyAlignment="1">
      <alignment horizontal="center" vertical="center"/>
    </xf>
    <xf numFmtId="0" fontId="73" fillId="0" borderId="20" xfId="1816" applyFont="1" applyFill="1" applyBorder="1" applyAlignment="1">
      <alignment horizontal="center" vertical="center"/>
    </xf>
    <xf numFmtId="0" fontId="73" fillId="0" borderId="42" xfId="1816" applyFont="1" applyFill="1" applyBorder="1" applyAlignment="1">
      <alignment horizontal="center" vertical="center"/>
    </xf>
    <xf numFmtId="0" fontId="73" fillId="0" borderId="12" xfId="1816" applyFont="1" applyFill="1" applyBorder="1" applyAlignment="1">
      <alignment horizontal="center" vertical="center"/>
    </xf>
    <xf numFmtId="0" fontId="130" fillId="0" borderId="0" xfId="0" applyFont="1" applyAlignment="1">
      <alignment horizontal="center" vertical="center"/>
    </xf>
    <xf numFmtId="0" fontId="128" fillId="0" borderId="0" xfId="0" applyFont="1" applyAlignment="1">
      <alignment vertical="center"/>
    </xf>
    <xf numFmtId="0" fontId="129" fillId="0" borderId="3" xfId="0" quotePrefix="1" applyFont="1" applyBorder="1" applyAlignment="1">
      <alignment horizontal="center" vertical="center"/>
    </xf>
    <xf numFmtId="0" fontId="129" fillId="0" borderId="3" xfId="0" quotePrefix="1" applyFont="1" applyBorder="1" applyAlignment="1">
      <alignment horizontal="center" vertical="center" wrapText="1"/>
    </xf>
    <xf numFmtId="0" fontId="128" fillId="0" borderId="0" xfId="0" quotePrefix="1" applyFont="1">
      <alignment vertical="center"/>
    </xf>
    <xf numFmtId="0" fontId="133" fillId="0" borderId="0" xfId="0" quotePrefix="1" applyFont="1">
      <alignment vertical="center"/>
    </xf>
    <xf numFmtId="0" fontId="133" fillId="0" borderId="0" xfId="0" applyFont="1" applyAlignment="1">
      <alignment vertical="center"/>
    </xf>
    <xf numFmtId="0" fontId="135" fillId="0" borderId="20" xfId="0" quotePrefix="1" applyFont="1" applyBorder="1" applyAlignment="1">
      <alignment horizontal="center" vertical="center"/>
    </xf>
    <xf numFmtId="0" fontId="135" fillId="0" borderId="12" xfId="0" quotePrefix="1" applyFont="1" applyBorder="1" applyAlignment="1">
      <alignment horizontal="center" vertical="center"/>
    </xf>
    <xf numFmtId="41" fontId="135" fillId="0" borderId="20" xfId="1296" quotePrefix="1" applyFont="1" applyBorder="1" applyAlignment="1">
      <alignment horizontal="left" vertical="center"/>
    </xf>
    <xf numFmtId="41" fontId="135" fillId="0" borderId="12" xfId="1296" quotePrefix="1" applyFont="1" applyBorder="1" applyAlignment="1">
      <alignment horizontal="left" vertical="center"/>
    </xf>
    <xf numFmtId="0" fontId="135" fillId="0" borderId="2" xfId="0" quotePrefix="1" applyFont="1" applyBorder="1" applyAlignment="1">
      <alignment horizontal="center" vertical="center"/>
    </xf>
    <xf numFmtId="0" fontId="135" fillId="0" borderId="37" xfId="0" quotePrefix="1" applyFont="1" applyBorder="1" applyAlignment="1">
      <alignment horizontal="center" vertical="center"/>
    </xf>
    <xf numFmtId="41" fontId="135" fillId="0" borderId="20" xfId="1296" quotePrefix="1" applyFont="1" applyBorder="1" applyAlignment="1">
      <alignment horizontal="center" vertical="center"/>
    </xf>
    <xf numFmtId="41" fontId="135" fillId="0" borderId="12" xfId="1296" quotePrefix="1" applyFont="1" applyBorder="1" applyAlignment="1">
      <alignment horizontal="center" vertical="center"/>
    </xf>
    <xf numFmtId="0" fontId="133" fillId="0" borderId="5" xfId="0" quotePrefix="1" applyFont="1" applyBorder="1">
      <alignment vertical="center"/>
    </xf>
    <xf numFmtId="0" fontId="139" fillId="0" borderId="0" xfId="2690" applyFont="1" applyBorder="1" applyAlignment="1">
      <alignment horizontal="center" vertical="center"/>
    </xf>
  </cellXfs>
  <cellStyles count="2710">
    <cellStyle name="          _x000d__x000a_386grabber=vga.3gr_x000d__x000a_" xfId="2"/>
    <cellStyle name="&quot;" xfId="4"/>
    <cellStyle name="&quot;_동서유지견적서(130319)최종(1)" xfId="2694"/>
    <cellStyle name="#" xfId="5"/>
    <cellStyle name="#,##0" xfId="6"/>
    <cellStyle name="#,##0.0" xfId="7"/>
    <cellStyle name="#,##0.00" xfId="8"/>
    <cellStyle name="#,##0.000" xfId="9"/>
    <cellStyle name="#,##0_내역서" xfId="10"/>
    <cellStyle name="#_동서유지견적서(130319)최종(1)" xfId="2695"/>
    <cellStyle name="$" xfId="11"/>
    <cellStyle name="_x0004__x0004__x0019__x001b__x0004_$_x0010__x0010__x0008__x0001_" xfId="12"/>
    <cellStyle name="$_0008금감원통합감독검사정보시스템" xfId="13"/>
    <cellStyle name="$_0009김포공항LED교체공사(광일)" xfId="14"/>
    <cellStyle name="$_0011KIST소각설비제작설치" xfId="17"/>
    <cellStyle name="$_0011긴급전화기정산(99년형광일)" xfId="15"/>
    <cellStyle name="$_0011부산종합경기장전광판" xfId="16"/>
    <cellStyle name="$_0012문화유적지표석제작설치" xfId="18"/>
    <cellStyle name="$_0102국제조명신공항분수조명" xfId="19"/>
    <cellStyle name="$_0103회전식현수막게시대제작설치" xfId="20"/>
    <cellStyle name="$_0104포항시침출수처리시스템" xfId="21"/>
    <cellStyle name="$_0105담배자판기개조원가" xfId="22"/>
    <cellStyle name="$_0106LG인버터냉난방기제작-1" xfId="23"/>
    <cellStyle name="$_0107광전송장비구매설치" xfId="24"/>
    <cellStyle name="$_0107도공IBS설비SW부문(참조)" xfId="25"/>
    <cellStyle name="$_0107문화재복원용목재-8월6일" xfId="26"/>
    <cellStyle name="$_0107포천영중수배전반(제조,설치)" xfId="27"/>
    <cellStyle name="$_0108농기반미곡건조기제작설치" xfId="28"/>
    <cellStyle name="$_0108담배인삼공사영업춘추복" xfId="29"/>
    <cellStyle name="$_0108한국전기교통-LED교통신호등((원본))" xfId="30"/>
    <cellStyle name="$_0111해양수산부등명기제작" xfId="31"/>
    <cellStyle name="$_0111핸디소프트-전자표준문서시스템" xfId="32"/>
    <cellStyle name="$_0112금감원사무자동화시스템" xfId="33"/>
    <cellStyle name="$_0112수도권매립지SW원가" xfId="34"/>
    <cellStyle name="$_0112중고원-HRD종합정보망구축(完)" xfId="35"/>
    <cellStyle name="$_0201종합예술회관의자제작설치-1" xfId="36"/>
    <cellStyle name="$_0202마사회근무복" xfId="37"/>
    <cellStyle name="$_0202부경교재-승강칠판" xfId="38"/>
    <cellStyle name="$_0204한국석묘납골함-1규격" xfId="39"/>
    <cellStyle name="$_0206금감원금융정보교환망재구축" xfId="40"/>
    <cellStyle name="$_0206정통부수납장표기기제작설치" xfId="41"/>
    <cellStyle name="$_0207담배인삼공사-담요" xfId="42"/>
    <cellStyle name="$_0208레비텍-다층여과기설계변경" xfId="43"/>
    <cellStyle name="$_0209이산화염소발생기-설치(50K)" xfId="44"/>
    <cellStyle name="$_0210현대정보기술-TD이중계" xfId="45"/>
    <cellStyle name="$_0211조달청-#1대북지원사업정산(1월7일)" xfId="46"/>
    <cellStyle name="$_0212금감원-법규정보시스템(完)" xfId="47"/>
    <cellStyle name="$_0301교통방송-CCTV유지보수" xfId="48"/>
    <cellStyle name="$_0302인천경찰청-무인단속기위탁관리" xfId="49"/>
    <cellStyle name="$_0302조달청-대북지원2차(안성연)" xfId="50"/>
    <cellStyle name="$_0302조달청-대북지원2차(최수현)" xfId="51"/>
    <cellStyle name="$_0302표준문서-쌍용정보통신(신)" xfId="52"/>
    <cellStyle name="$_0304소프트파워-정부표준전자문서시스템" xfId="53"/>
    <cellStyle name="$_0304소프트파워-정부표준전자문서시스템(完)" xfId="54"/>
    <cellStyle name="$_0304철도청-주변환장치-1" xfId="55"/>
    <cellStyle name="$_0305금감원-금융통계정보시스템구축(完)" xfId="56"/>
    <cellStyle name="$_0305제낭조합-면범포지" xfId="57"/>
    <cellStyle name="$_0306제낭공업협동조합-면범포지원단(경비까지)" xfId="58"/>
    <cellStyle name="$_0307경찰청-무인교통단속표준SW개발용역(完)" xfId="59"/>
    <cellStyle name="$_0308조달청-#8대북지원사업정산" xfId="60"/>
    <cellStyle name="$_0309두합크린텍-설치원가" xfId="61"/>
    <cellStyle name="$_0309조달청-#9대북지원사업정산" xfId="62"/>
    <cellStyle name="$_0310여주상수도-탈수기(유천ENG)" xfId="63"/>
    <cellStyle name="$_0311대기해양작업시간" xfId="64"/>
    <cellStyle name="$_0311대기해양중형등명기" xfId="65"/>
    <cellStyle name="$_0312국민체육진흥공단-전기부문" xfId="66"/>
    <cellStyle name="$_0312대기해양-중형등명기제작설치" xfId="67"/>
    <cellStyle name="$_0312라이준-칼라아스콘4규격" xfId="68"/>
    <cellStyle name="$_0401집진기프로그램SW개발비산정" xfId="69"/>
    <cellStyle name="$_2001-06조달청신성-한냉지형" xfId="70"/>
    <cellStyle name="$_2002-03경찰대학-졸업식" xfId="71"/>
    <cellStyle name="$_2002-03경찰청-경찰표지장" xfId="72"/>
    <cellStyle name="$_2002-03반디-가로등(열주형)" xfId="73"/>
    <cellStyle name="$_2002-03신화전자-감지기" xfId="74"/>
    <cellStyle name="$_2002-04강원랜드-슬러트머신" xfId="75"/>
    <cellStyle name="$_2002-04메가컴-외주무대" xfId="76"/>
    <cellStyle name="$_2002-04엘지애드-무대" xfId="77"/>
    <cellStyle name="$_2002-05강원랜드-슬러트머신(넥스터)" xfId="78"/>
    <cellStyle name="$_2002-05경기경찰청-냉온수기공사" xfId="79"/>
    <cellStyle name="$_2002-05대통령비서실-카페트" xfId="80"/>
    <cellStyle name="$_2002결과표" xfId="81"/>
    <cellStyle name="$_2002결과표1" xfId="82"/>
    <cellStyle name="$_2003-01정일사-표창5종" xfId="83"/>
    <cellStyle name="$_db진흥" xfId="120"/>
    <cellStyle name="$_Pilot플랜트-계변경" xfId="121"/>
    <cellStyle name="$_Pilot플랜트이전설치-변경최종" xfId="122"/>
    <cellStyle name="$_SE40" xfId="123"/>
    <cellStyle name="$_SW(케이비)" xfId="124"/>
    <cellStyle name="$_간지,목차,페이지,표지" xfId="84"/>
    <cellStyle name="$_견적2" xfId="85"/>
    <cellStyle name="$_경찰청-근무,기동복" xfId="86"/>
    <cellStyle name="$_공사일반관리비양식" xfId="87"/>
    <cellStyle name="$_기아" xfId="88"/>
    <cellStyle name="$_기초공사" xfId="89"/>
    <cellStyle name="$_네인텍정보기술-회로카드(수현)" xfId="90"/>
    <cellStyle name="$_대기해양노무비" xfId="91"/>
    <cellStyle name="$_대북자재8월분" xfId="92"/>
    <cellStyle name="$_대북자재8월분-1" xfId="93"/>
    <cellStyle name="$_동산용사촌수현(원본)" xfId="94"/>
    <cellStyle name="$_백제군사전시1" xfId="95"/>
    <cellStyle name="$_수초제거기(대양기계)" xfId="96"/>
    <cellStyle name="$_시설용역" xfId="97"/>
    <cellStyle name="$_암전정밀실체현미경(수현)" xfId="98"/>
    <cellStyle name="$_오리엔탈" xfId="99"/>
    <cellStyle name="$_원본 - 한국전기교통-개선형신호등 4종" xfId="100"/>
    <cellStyle name="$_제경비율모음" xfId="101"/>
    <cellStyle name="$_제조원가" xfId="102"/>
    <cellStyle name="$_조달청-B판사천강교제작(최종본)" xfId="111"/>
    <cellStyle name="$_조달청-대북지원3차(최수현)" xfId="103"/>
    <cellStyle name="$_조달청-대북지원4차(최수현)" xfId="104"/>
    <cellStyle name="$_조달청-대북지원5차(최수현)" xfId="105"/>
    <cellStyle name="$_조달청-대북지원6차(번호)" xfId="106"/>
    <cellStyle name="$_조달청-대북지원6차(최수현)" xfId="107"/>
    <cellStyle name="$_조달청-대북지원7차(최수현)" xfId="108"/>
    <cellStyle name="$_조달청-대북지원8차(최수현)" xfId="109"/>
    <cellStyle name="$_조달청-대북지원9차(최수현)" xfId="110"/>
    <cellStyle name="$_중앙선관위(투표,개표)" xfId="112"/>
    <cellStyle name="$_중앙선관위(투표,개표)-사본" xfId="113"/>
    <cellStyle name="$_철공가공조립" xfId="114"/>
    <cellStyle name="$_최종-한국전기교통-개선형신호등 4종(공수조정)" xfId="115"/>
    <cellStyle name="$_코솔라-제조원가" xfId="116"/>
    <cellStyle name="$_토지공사-간접비" xfId="117"/>
    <cellStyle name="$_한국도로공사" xfId="118"/>
    <cellStyle name="$_한전내역서-최종" xfId="119"/>
    <cellStyle name="(△콤마)" xfId="125"/>
    <cellStyle name="(1)" xfId="126"/>
    <cellStyle name="(백분율)" xfId="127"/>
    <cellStyle name="(콤마)" xfId="128"/>
    <cellStyle name="??&amp;5_x0007_?._x0007_9_x0008_??_x0007__x0001__x0001_" xfId="129"/>
    <cellStyle name="??&amp;6_x0007_?/_x0007_9_x0008_??_x0007__x0001__x0001_" xfId="130"/>
    <cellStyle name="??&amp;O?&amp;H?_x0008__x000f__x0007_?_x0007__x0001__x0001_" xfId="133"/>
    <cellStyle name="??&amp;O?&amp;H?_x0008_??_x0007__x0001__x0001_" xfId="134"/>
    <cellStyle name="??&amp;멅?둃9_x0008_??_x0007__x0001__x0001_" xfId="131"/>
    <cellStyle name="??&amp;쏗?뷐9_x0008__x0011__x0007_?_x0007__x0001__x0001_" xfId="132"/>
    <cellStyle name="???­ [0]_¸ð??¸·" xfId="135"/>
    <cellStyle name="???­_¸ð??¸·" xfId="136"/>
    <cellStyle name="???Ø_¸ð??¸·" xfId="137"/>
    <cellStyle name="??_????? " xfId="138"/>
    <cellStyle name="?Þ¸¶ [0]_¸ð??¸·" xfId="140"/>
    <cellStyle name="?Þ¸¶_¸ð??¸·" xfId="141"/>
    <cellStyle name="?W?_laroux" xfId="142"/>
    <cellStyle name="?曹%U?&amp;H?_x0008_?s_x000a__x0007__x0001__x0001_" xfId="139"/>
    <cellStyle name="@_laroux" xfId="143"/>
    <cellStyle name="@_laroux_제트베인" xfId="144"/>
    <cellStyle name="@_laroux_제트베인_1" xfId="145"/>
    <cellStyle name="@_laroux_제트베인_1_광명_주정차시스템 견적서(한일에스티엠_4억9천)" xfId="146"/>
    <cellStyle name="@_laroux_제트베인_1_광명_주정차시스템 견적서(한일에스티엠_4억9천)_성남시 불법주정차자동_견적서" xfId="147"/>
    <cellStyle name="@_laroux_제트베인_1_광명_주정차시스템 견적서(한일에스티엠_4억9천)_성남시 불법주정차자동_견적서_견적서_ 한일에스티엠" xfId="148"/>
    <cellStyle name="@_laroux_제트베인_1_광명_주정차시스템 견적서(한일에스티엠_수정본)" xfId="149"/>
    <cellStyle name="@_laroux_제트베인_1_광명_주정차시스템 견적서(한일에스티엠_수정본)_성남시 불법주정차자동_견적서" xfId="150"/>
    <cellStyle name="@_laroux_제트베인_1_광명_주정차시스템 견적서(한일에스티엠_수정본)_성남시 불법주정차자동_견적서_견적서_ 한일에스티엠" xfId="151"/>
    <cellStyle name="@_laroux_제트베인_1_마창VMS1EA" xfId="152"/>
    <cellStyle name="@_laroux_제트베인_1_마창VMS1EA_광명_주정차시스템 견적서(한일에스티엠_4억9천)" xfId="153"/>
    <cellStyle name="@_laroux_제트베인_1_마창VMS1EA_광명_주정차시스템 견적서(한일에스티엠_4억9천)_성남시 불법주정차자동_견적서" xfId="154"/>
    <cellStyle name="@_laroux_제트베인_1_마창VMS1EA_광명_주정차시스템 견적서(한일에스티엠_4억9천)_성남시 불법주정차자동_견적서_견적서_ 한일에스티엠" xfId="155"/>
    <cellStyle name="@_laroux_제트베인_1_마창VMS1EA_광명_주정차시스템 견적서(한일에스티엠_수정본)" xfId="156"/>
    <cellStyle name="@_laroux_제트베인_1_마창VMS1EA_광명_주정차시스템 견적서(한일에스티엠_수정본)_성남시 불법주정차자동_견적서" xfId="157"/>
    <cellStyle name="@_laroux_제트베인_1_마창VMS1EA_광명_주정차시스템 견적서(한일에스티엠_수정본)_성남시 불법주정차자동_견적서_견적서_ 한일에스티엠" xfId="158"/>
    <cellStyle name="@_laroux_제트베인_1_마창VMS1EA_성남시 불법주정차자동_견적서" xfId="159"/>
    <cellStyle name="@_laroux_제트베인_1_마창VMS1EA_성남시 불법주정차자동_견적서_견적서_ 한일에스티엠" xfId="160"/>
    <cellStyle name="@_laroux_제트베인_1_마창VMS1EA-2" xfId="161"/>
    <cellStyle name="@_laroux_제트베인_1_마창VMS1EA-2_광명_주정차시스템 견적서(한일에스티엠_4억9천)" xfId="162"/>
    <cellStyle name="@_laroux_제트베인_1_마창VMS1EA-2_광명_주정차시스템 견적서(한일에스티엠_4억9천)_성남시 불법주정차자동_견적서" xfId="163"/>
    <cellStyle name="@_laroux_제트베인_1_마창VMS1EA-2_광명_주정차시스템 견적서(한일에스티엠_4억9천)_성남시 불법주정차자동_견적서_견적서_ 한일에스티엠" xfId="164"/>
    <cellStyle name="@_laroux_제트베인_1_마창VMS1EA-2_광명_주정차시스템 견적서(한일에스티엠_수정본)" xfId="165"/>
    <cellStyle name="@_laroux_제트베인_1_마창VMS1EA-2_광명_주정차시스템 견적서(한일에스티엠_수정본)_성남시 불법주정차자동_견적서" xfId="166"/>
    <cellStyle name="@_laroux_제트베인_1_마창VMS1EA-2_광명_주정차시스템 견적서(한일에스티엠_수정본)_성남시 불법주정차자동_견적서_견적서_ 한일에스티엠" xfId="167"/>
    <cellStyle name="@_laroux_제트베인_1_마창VMS1EA-2_성남시 불법주정차자동_견적서" xfId="168"/>
    <cellStyle name="@_laroux_제트베인_1_마창VMS1EA-2_성남시 불법주정차자동_견적서_견적서_ 한일에스티엠" xfId="169"/>
    <cellStyle name="@_laroux_제트베인_1_성남시 불법주정차자동_견적서" xfId="170"/>
    <cellStyle name="@_laroux_제트베인_1_성남시 불법주정차자동_견적서_견적서_ 한일에스티엠" xfId="171"/>
    <cellStyle name="_%ea%b8%88%ec%96%91%ec%b4%8807(1).11.30" xfId="172"/>
    <cellStyle name="_(11-6)2001중장기계획(총괄)1" xfId="173"/>
    <cellStyle name="_(11-6)2001중장기계획(총괄)1_전기방식" xfId="174"/>
    <cellStyle name="_(11-6)2001중장기계획(총괄)1_전기방식_28개소" xfId="175"/>
    <cellStyle name="_(11-6)2001중장기계획(총괄)1_전기방식_내역" xfId="176"/>
    <cellStyle name="_(11-6)2001중장기계획(총괄)1_전기방식_내역1" xfId="177"/>
    <cellStyle name="_(11-6)2001중장기계획(총괄)1_전기방식_담암제1배수문외1개소" xfId="178"/>
    <cellStyle name="_(11-6)2001중장기계획(총괄)1_전기방식_담암제1수문외1개소자동화전기공사내역서" xfId="179"/>
    <cellStyle name="_(11-6)2001중장기계획(총괄)1_전기방식_담암제2수문외1개소자동화전기공사내역서" xfId="180"/>
    <cellStyle name="_(11-6)2001중장기계획(총괄)1_전기방식_비교내역서" xfId="181"/>
    <cellStyle name="_(11-6)2001중장기계획(총괄)1_전기방식_장산제1배수문외19개소1" xfId="182"/>
    <cellStyle name="_(표준품셈원가계산)-예제" xfId="183"/>
    <cellStyle name="_~MF2110" xfId="184"/>
    <cellStyle name="_~MF2110_전기방식" xfId="185"/>
    <cellStyle name="_~MF2110_전기방식_28개소" xfId="186"/>
    <cellStyle name="_~MF2110_전기방식_내역" xfId="187"/>
    <cellStyle name="_~MF2110_전기방식_내역1" xfId="188"/>
    <cellStyle name="_~MF2110_전기방식_담암제1배수문외1개소" xfId="189"/>
    <cellStyle name="_~MF2110_전기방식_담암제1수문외1개소자동화전기공사내역서" xfId="190"/>
    <cellStyle name="_~MF2110_전기방식_담암제2수문외1개소자동화전기공사내역서" xfId="191"/>
    <cellStyle name="_~MF2110_전기방식_비교내역서" xfId="192"/>
    <cellStyle name="_~MF2110_전기방식_장산제1배수문외19개소1" xfId="193"/>
    <cellStyle name="_~MF373C" xfId="194"/>
    <cellStyle name="_~MF373C_전기방식" xfId="195"/>
    <cellStyle name="_~MF373C_전기방식_28개소" xfId="196"/>
    <cellStyle name="_~MF373C_전기방식_내역" xfId="197"/>
    <cellStyle name="_~MF373C_전기방식_내역1" xfId="198"/>
    <cellStyle name="_~MF373C_전기방식_담암제1배수문외1개소" xfId="199"/>
    <cellStyle name="_~MF373C_전기방식_담암제1수문외1개소자동화전기공사내역서" xfId="200"/>
    <cellStyle name="_~MF373C_전기방식_담암제2수문외1개소자동화전기공사내역서" xfId="201"/>
    <cellStyle name="_~MF373C_전기방식_비교내역서" xfId="202"/>
    <cellStyle name="_~MF373C_전기방식_장산제1배수문외19개소1" xfId="203"/>
    <cellStyle name="_00공장소방공사_1" xfId="204"/>
    <cellStyle name="_01. 김천 양천초등학교 전기-2차" xfId="205"/>
    <cellStyle name="_01. 전기내역서2" xfId="206"/>
    <cellStyle name="_01-가로등(삼성상용차)" xfId="207"/>
    <cellStyle name="_02. 통신내역서2" xfId="208"/>
    <cellStyle name="_04. 총괄집계갑지-1" xfId="209"/>
    <cellStyle name="_0510-03풍산주민자치센타(전기)" xfId="210"/>
    <cellStyle name="_051025 전기 원가" xfId="211"/>
    <cellStyle name="_0604영천죽전리경로당내역서" xfId="212"/>
    <cellStyle name="_07년조달견적(10월16일)" xfId="213"/>
    <cellStyle name="_1. 전기" xfId="214"/>
    <cellStyle name="_1.전기내역서(0928)(1차분)" xfId="215"/>
    <cellStyle name="_101-대구제일중(전기-고압)" xfId="216"/>
    <cellStyle name="_101-수성중(전기-고압)-11" xfId="217"/>
    <cellStyle name="_1220-원가조사-전자지불" xfId="218"/>
    <cellStyle name="_1원가계산,2총괄내역서xls" xfId="219"/>
    <cellStyle name="_2.실시설계총괄내역서_vds(loop)_최종_이상훈" xfId="222"/>
    <cellStyle name="_2.실시설계총괄내역서_교통정보수집" xfId="220"/>
    <cellStyle name="_2.실시설계총괄내역서_신호제어" xfId="221"/>
    <cellStyle name="_2.통신내역서" xfId="223"/>
    <cellStyle name="_2.통신내역서(0928)(1차분)" xfId="224"/>
    <cellStyle name="_2001 장애조치" xfId="225"/>
    <cellStyle name="_2001년만" xfId="226"/>
    <cellStyle name="_2001년만_(11-6)2001중장기계획(총괄)1" xfId="227"/>
    <cellStyle name="_2001년만_(11-6)2001중장기계획(총괄)1_전기방식" xfId="228"/>
    <cellStyle name="_2001년만_(11-6)2001중장기계획(총괄)1_전기방식_28개소" xfId="229"/>
    <cellStyle name="_2001년만_(11-6)2001중장기계획(총괄)1_전기방식_내역" xfId="230"/>
    <cellStyle name="_2001년만_(11-6)2001중장기계획(총괄)1_전기방식_내역1" xfId="231"/>
    <cellStyle name="_2001년만_(11-6)2001중장기계획(총괄)1_전기방식_담암제1배수문외1개소" xfId="232"/>
    <cellStyle name="_2001년만_(11-6)2001중장기계획(총괄)1_전기방식_담암제1수문외1개소자동화전기공사내역서" xfId="233"/>
    <cellStyle name="_2001년만_(11-6)2001중장기계획(총괄)1_전기방식_담암제2수문외1개소자동화전기공사내역서" xfId="234"/>
    <cellStyle name="_2001년만_(11-6)2001중장기계획(총괄)1_전기방식_비교내역서" xfId="235"/>
    <cellStyle name="_2001년만_(11-6)2001중장기계획(총괄)1_전기방식_장산제1배수문외19개소1" xfId="236"/>
    <cellStyle name="_2001년만_~MF1128" xfId="237"/>
    <cellStyle name="_2001년만_~MF1128_(11-6)2001중장기계획(총괄)1" xfId="238"/>
    <cellStyle name="_2001년만_~MF1128_(11-6)2001중장기계획(총괄)1_전기방식" xfId="239"/>
    <cellStyle name="_2001년만_~MF1128_(11-6)2001중장기계획(총괄)1_전기방식_28개소" xfId="240"/>
    <cellStyle name="_2001년만_~MF1128_(11-6)2001중장기계획(총괄)1_전기방식_내역" xfId="241"/>
    <cellStyle name="_2001년만_~MF1128_(11-6)2001중장기계획(총괄)1_전기방식_내역1" xfId="242"/>
    <cellStyle name="_2001년만_~MF1128_(11-6)2001중장기계획(총괄)1_전기방식_담암제1배수문외1개소" xfId="243"/>
    <cellStyle name="_2001년만_~MF1128_(11-6)2001중장기계획(총괄)1_전기방식_담암제1수문외1개소자동화전기공사내역서" xfId="244"/>
    <cellStyle name="_2001년만_~MF1128_(11-6)2001중장기계획(총괄)1_전기방식_담암제2수문외1개소자동화전기공사내역서" xfId="245"/>
    <cellStyle name="_2001년만_~MF1128_(11-6)2001중장기계획(총괄)1_전기방식_비교내역서" xfId="246"/>
    <cellStyle name="_2001년만_~MF1128_(11-6)2001중장기계획(총괄)1_전기방식_장산제1배수문외19개소1" xfId="247"/>
    <cellStyle name="_2001년만_~MF1128_~MF2110" xfId="248"/>
    <cellStyle name="_2001년만_~MF1128_~MF2110_전기방식" xfId="249"/>
    <cellStyle name="_2001년만_~MF1128_~MF2110_전기방식_28개소" xfId="250"/>
    <cellStyle name="_2001년만_~MF1128_~MF2110_전기방식_내역" xfId="251"/>
    <cellStyle name="_2001년만_~MF1128_~MF2110_전기방식_내역1" xfId="252"/>
    <cellStyle name="_2001년만_~MF1128_~MF2110_전기방식_담암제1배수문외1개소" xfId="253"/>
    <cellStyle name="_2001년만_~MF1128_~MF2110_전기방식_담암제1수문외1개소자동화전기공사내역서" xfId="254"/>
    <cellStyle name="_2001년만_~MF1128_~MF2110_전기방식_담암제2수문외1개소자동화전기공사내역서" xfId="255"/>
    <cellStyle name="_2001년만_~MF1128_~MF2110_전기방식_비교내역서" xfId="256"/>
    <cellStyle name="_2001년만_~MF1128_~MF2110_전기방식_장산제1배수문외19개소1" xfId="257"/>
    <cellStyle name="_2001년만_~MF1128_~MF373C" xfId="258"/>
    <cellStyle name="_2001년만_~MF1128_~MF373C_전기방식" xfId="259"/>
    <cellStyle name="_2001년만_~MF1128_~MF373C_전기방식_28개소" xfId="260"/>
    <cellStyle name="_2001년만_~MF1128_~MF373C_전기방식_내역" xfId="261"/>
    <cellStyle name="_2001년만_~MF1128_~MF373C_전기방식_내역1" xfId="262"/>
    <cellStyle name="_2001년만_~MF1128_~MF373C_전기방식_담암제1배수문외1개소" xfId="263"/>
    <cellStyle name="_2001년만_~MF1128_~MF373C_전기방식_담암제1수문외1개소자동화전기공사내역서" xfId="264"/>
    <cellStyle name="_2001년만_~MF1128_~MF373C_전기방식_담암제2수문외1개소자동화전기공사내역서" xfId="265"/>
    <cellStyle name="_2001년만_~MF1128_~MF373C_전기방식_비교내역서" xfId="266"/>
    <cellStyle name="_2001년만_~MF1128_~MF373C_전기방식_장산제1배수문외19개소1" xfId="267"/>
    <cellStyle name="_2001년만_~MF1128_2001예산배정액 및 내역2" xfId="268"/>
    <cellStyle name="_2001년만_~MF1128_2001예산배정액 및 내역2_전기방식" xfId="269"/>
    <cellStyle name="_2001년만_~MF1128_2001예산배정액 및 내역2_전기방식_28개소" xfId="270"/>
    <cellStyle name="_2001년만_~MF1128_2001예산배정액 및 내역2_전기방식_내역" xfId="271"/>
    <cellStyle name="_2001년만_~MF1128_2001예산배정액 및 내역2_전기방식_내역1" xfId="272"/>
    <cellStyle name="_2001년만_~MF1128_2001예산배정액 및 내역2_전기방식_담암제1배수문외1개소" xfId="273"/>
    <cellStyle name="_2001년만_~MF1128_2001예산배정액 및 내역2_전기방식_담암제1수문외1개소자동화전기공사내역서" xfId="274"/>
    <cellStyle name="_2001년만_~MF1128_2001예산배정액 및 내역2_전기방식_담암제2수문외1개소자동화전기공사내역서" xfId="275"/>
    <cellStyle name="_2001년만_~MF1128_2001예산배정액 및 내역2_전기방식_비교내역서" xfId="276"/>
    <cellStyle name="_2001년만_~MF1128_2001예산배정액 및 내역2_전기방식_장산제1배수문외19개소1" xfId="277"/>
    <cellStyle name="_2001년만_~MF1128_전기방식" xfId="278"/>
    <cellStyle name="_2001년만_~MF1128_전기방식_28개소" xfId="279"/>
    <cellStyle name="_2001년만_~MF1128_전기방식_내역" xfId="280"/>
    <cellStyle name="_2001년만_~MF1128_전기방식_내역1" xfId="281"/>
    <cellStyle name="_2001년만_~MF1128_전기방식_담암제1배수문외1개소" xfId="282"/>
    <cellStyle name="_2001년만_~MF1128_전기방식_담암제1수문외1개소자동화전기공사내역서" xfId="283"/>
    <cellStyle name="_2001년만_~MF1128_전기방식_담암제2수문외1개소자동화전기공사내역서" xfId="284"/>
    <cellStyle name="_2001년만_~MF1128_전기방식_비교내역서" xfId="285"/>
    <cellStyle name="_2001년만_~MF1128_전기방식_장산제1배수문외19개소1" xfId="286"/>
    <cellStyle name="_2001년만_~MF2110" xfId="287"/>
    <cellStyle name="_2001년만_~MF2110_전기방식" xfId="288"/>
    <cellStyle name="_2001년만_~MF2110_전기방식_28개소" xfId="289"/>
    <cellStyle name="_2001년만_~MF2110_전기방식_내역" xfId="290"/>
    <cellStyle name="_2001년만_~MF2110_전기방식_내역1" xfId="291"/>
    <cellStyle name="_2001년만_~MF2110_전기방식_담암제1배수문외1개소" xfId="292"/>
    <cellStyle name="_2001년만_~MF2110_전기방식_담암제1수문외1개소자동화전기공사내역서" xfId="293"/>
    <cellStyle name="_2001년만_~MF2110_전기방식_담암제2수문외1개소자동화전기공사내역서" xfId="294"/>
    <cellStyle name="_2001년만_~MF2110_전기방식_비교내역서" xfId="295"/>
    <cellStyle name="_2001년만_~MF2110_전기방식_장산제1배수문외19개소1" xfId="296"/>
    <cellStyle name="_2001년만_~MF373C" xfId="297"/>
    <cellStyle name="_2001년만_~MF373C_전기방식" xfId="298"/>
    <cellStyle name="_2001년만_~MF373C_전기방식_28개소" xfId="299"/>
    <cellStyle name="_2001년만_~MF373C_전기방식_내역" xfId="300"/>
    <cellStyle name="_2001년만_~MF373C_전기방식_내역1" xfId="301"/>
    <cellStyle name="_2001년만_~MF373C_전기방식_담암제1배수문외1개소" xfId="302"/>
    <cellStyle name="_2001년만_~MF373C_전기방식_담암제1수문외1개소자동화전기공사내역서" xfId="303"/>
    <cellStyle name="_2001년만_~MF373C_전기방식_담암제2수문외1개소자동화전기공사내역서" xfId="304"/>
    <cellStyle name="_2001년만_~MF373C_전기방식_비교내역서" xfId="305"/>
    <cellStyle name="_2001년만_~MF373C_전기방식_장산제1배수문외19개소1" xfId="306"/>
    <cellStyle name="_2001년만_2001예산배정액 및 내역2" xfId="307"/>
    <cellStyle name="_2001년만_2001예산배정액 및 내역2_전기방식" xfId="308"/>
    <cellStyle name="_2001년만_2001예산배정액 및 내역2_전기방식_28개소" xfId="309"/>
    <cellStyle name="_2001년만_2001예산배정액 및 내역2_전기방식_내역" xfId="310"/>
    <cellStyle name="_2001년만_2001예산배정액 및 내역2_전기방식_내역1" xfId="311"/>
    <cellStyle name="_2001년만_2001예산배정액 및 내역2_전기방식_담암제1배수문외1개소" xfId="312"/>
    <cellStyle name="_2001년만_2001예산배정액 및 내역2_전기방식_담암제1수문외1개소자동화전기공사내역서" xfId="313"/>
    <cellStyle name="_2001년만_2001예산배정액 및 내역2_전기방식_담암제2수문외1개소자동화전기공사내역서" xfId="314"/>
    <cellStyle name="_2001년만_2001예산배정액 및 내역2_전기방식_비교내역서" xfId="315"/>
    <cellStyle name="_2001년만_2001예산배정액 및 내역2_전기방식_장산제1배수문외19개소1" xfId="316"/>
    <cellStyle name="_2001년만_전기방식" xfId="317"/>
    <cellStyle name="_2001년만_전기방식_28개소" xfId="318"/>
    <cellStyle name="_2001년만_전기방식_내역" xfId="319"/>
    <cellStyle name="_2001년만_전기방식_내역1" xfId="320"/>
    <cellStyle name="_2001년만_전기방식_담암제1배수문외1개소" xfId="321"/>
    <cellStyle name="_2001년만_전기방식_담암제1수문외1개소자동화전기공사내역서" xfId="322"/>
    <cellStyle name="_2001년만_전기방식_담암제2수문외1개소자동화전기공사내역서" xfId="323"/>
    <cellStyle name="_2001년만_전기방식_비교내역서" xfId="324"/>
    <cellStyle name="_2001년만_전기방식_장산제1배수문외19개소1" xfId="325"/>
    <cellStyle name="_2001예산배정액 및 내역" xfId="326"/>
    <cellStyle name="_2001예산배정액 및 내역_전기방식" xfId="327"/>
    <cellStyle name="_2001예산배정액 및 내역_전기방식_28개소" xfId="328"/>
    <cellStyle name="_2001예산배정액 및 내역_전기방식_내역" xfId="329"/>
    <cellStyle name="_2001예산배정액 및 내역_전기방식_내역1" xfId="330"/>
    <cellStyle name="_2001예산배정액 및 내역_전기방식_담암제1배수문외1개소" xfId="331"/>
    <cellStyle name="_2001예산배정액 및 내역_전기방식_담암제1수문외1개소자동화전기공사내역서" xfId="332"/>
    <cellStyle name="_2001예산배정액 및 내역_전기방식_담암제2수문외1개소자동화전기공사내역서" xfId="333"/>
    <cellStyle name="_2001예산배정액 및 내역_전기방식_비교내역서" xfId="334"/>
    <cellStyle name="_2001예산배정액 및 내역_전기방식_장산제1배수문외19개소1" xfId="335"/>
    <cellStyle name="_2001예산배정액 및 내역2" xfId="336"/>
    <cellStyle name="_2001예산배정액 및 내역2_전기방식" xfId="337"/>
    <cellStyle name="_2001예산배정액 및 내역2_전기방식_28개소" xfId="338"/>
    <cellStyle name="_2001예산배정액 및 내역2_전기방식_내역" xfId="339"/>
    <cellStyle name="_2001예산배정액 및 내역2_전기방식_내역1" xfId="340"/>
    <cellStyle name="_2001예산배정액 및 내역2_전기방식_담암제1배수문외1개소" xfId="341"/>
    <cellStyle name="_2001예산배정액 및 내역2_전기방식_담암제1수문외1개소자동화전기공사내역서" xfId="342"/>
    <cellStyle name="_2001예산배정액 및 내역2_전기방식_담암제2수문외1개소자동화전기공사내역서" xfId="343"/>
    <cellStyle name="_2001예산배정액 및 내역2_전기방식_비교내역서" xfId="344"/>
    <cellStyle name="_2001예산배정액 및 내역2_전기방식_장산제1배수문외19개소1" xfId="345"/>
    <cellStyle name="_2002결과표1" xfId="346"/>
    <cellStyle name="_3)우리은행모형" xfId="347"/>
    <cellStyle name="_3.소방내역서" xfId="348"/>
    <cellStyle name="_3.소방내역서(0928)(전체분)" xfId="349"/>
    <cellStyle name="_4.단가대비표" xfId="350"/>
    <cellStyle name="_4-1.전시용영상장비" xfId="351"/>
    <cellStyle name="_7.소화 (2)" xfId="352"/>
    <cellStyle name="_7.수량산출서" xfId="353"/>
    <cellStyle name="_AA" xfId="849"/>
    <cellStyle name="_AIR HANDLING UNIT" xfId="850"/>
    <cellStyle name="_AIR HANDLING UNIT_FKL 견적 내역서" xfId="927"/>
    <cellStyle name="_AIR HANDLING UNIT_FKL 견적 내역서_0809" xfId="928"/>
    <cellStyle name="_AIR HANDLING UNIT_FKL 견적 내역서_0809_S-05-328(오리온 OFV(베트남)-원본" xfId="932"/>
    <cellStyle name="_AIR HANDLING UNIT_FKL 견적 내역서_0809_S-05-328(오리온 OFV(베트남)-원본_사본 - 영화관EHP공조기(오션)" xfId="933"/>
    <cellStyle name="_AIR HANDLING UNIT_FKL 견적 내역서_0809_S-05-328(오리온 OFV(베트남)-원본_영화관EHP공조기(오션)" xfId="934"/>
    <cellStyle name="_AIR HANDLING UNIT_FKL 견적 내역서_0809_S-05-328(오리온 OFV(베트남)-원본_천안두정문화상업시설견적(오션)0724" xfId="935"/>
    <cellStyle name="_AIR HANDLING UNIT_FKL 견적 내역서_0809_사본 - 영화관EHP공조기(오션)" xfId="929"/>
    <cellStyle name="_AIR HANDLING UNIT_FKL 견적 내역서_0809_영화관EHP공조기(오션)" xfId="930"/>
    <cellStyle name="_AIR HANDLING UNIT_FKL 견적 내역서_0809_천안두정문화상업시설견적(오션)0724" xfId="931"/>
    <cellStyle name="_AIR HANDLING UNIT_FKL 견적 내역서_0916" xfId="936"/>
    <cellStyle name="_AIR HANDLING UNIT_FKL 견적 내역서_0916_S-05-328(오리온 OFV(베트남)-원본" xfId="940"/>
    <cellStyle name="_AIR HANDLING UNIT_FKL 견적 내역서_0916_S-05-328(오리온 OFV(베트남)-원본_사본 - 영화관EHP공조기(오션)" xfId="941"/>
    <cellStyle name="_AIR HANDLING UNIT_FKL 견적 내역서_0916_S-05-328(오리온 OFV(베트남)-원본_영화관EHP공조기(오션)" xfId="942"/>
    <cellStyle name="_AIR HANDLING UNIT_FKL 견적 내역서_0916_S-05-328(오리온 OFV(베트남)-원본_천안두정문화상업시설견적(오션)0724" xfId="943"/>
    <cellStyle name="_AIR HANDLING UNIT_FKL 견적 내역서_0916_사본 - 영화관EHP공조기(오션)" xfId="937"/>
    <cellStyle name="_AIR HANDLING UNIT_FKL 견적 내역서_0916_영화관EHP공조기(오션)" xfId="938"/>
    <cellStyle name="_AIR HANDLING UNIT_FKL 견적 내역서_0916_천안두정문화상업시설견적(오션)0724" xfId="939"/>
    <cellStyle name="_AIR HANDLING UNIT_FKL 견적 내역서_S-05-328(오리온 OFV(베트남)-원본" xfId="947"/>
    <cellStyle name="_AIR HANDLING UNIT_FKL 견적 내역서_S-05-328(오리온 OFV(베트남)-원본_사본 - 영화관EHP공조기(오션)" xfId="948"/>
    <cellStyle name="_AIR HANDLING UNIT_FKL 견적 내역서_S-05-328(오리온 OFV(베트남)-원본_영화관EHP공조기(오션)" xfId="949"/>
    <cellStyle name="_AIR HANDLING UNIT_FKL 견적 내역서_S-05-328(오리온 OFV(베트남)-원본_천안두정문화상업시설견적(오션)0724" xfId="950"/>
    <cellStyle name="_AIR HANDLING UNIT_FKL 견적 내역서_사본 - 영화관EHP공조기(오션)" xfId="944"/>
    <cellStyle name="_AIR HANDLING UNIT_FKL 견적 내역서_영화관EHP공조기(오션)" xfId="945"/>
    <cellStyle name="_AIR HANDLING UNIT_FKL 견적 내역서_천안두정문화상업시설견적(오션)0724" xfId="946"/>
    <cellStyle name="_AIR HANDLING UNIT_S-05-328(오리온 OFV(베트남)-원본" xfId="951"/>
    <cellStyle name="_AIR HANDLING UNIT_S-05-328(오리온 OFV(베트남)-원본_사본 - 영화관EHP공조기(오션)" xfId="952"/>
    <cellStyle name="_AIR HANDLING UNIT_S-05-328(오리온 OFV(베트남)-원본_영화관EHP공조기(오션)" xfId="953"/>
    <cellStyle name="_AIR HANDLING UNIT_S-05-328(오리온 OFV(베트남)-원본_천안두정문화상업시설견적(오션)0724" xfId="954"/>
    <cellStyle name="_AIR HANDLING UNIT_견적서(D.H)" xfId="859"/>
    <cellStyle name="_AIR HANDLING UNIT_견적서(D.H)_S-05-328(오리온 OFV(베트남)-원본" xfId="863"/>
    <cellStyle name="_AIR HANDLING UNIT_견적서(D.H)_S-05-328(오리온 OFV(베트남)-원본_사본 - 영화관EHP공조기(오션)" xfId="864"/>
    <cellStyle name="_AIR HANDLING UNIT_견적서(D.H)_S-05-328(오리온 OFV(베트남)-원본_영화관EHP공조기(오션)" xfId="865"/>
    <cellStyle name="_AIR HANDLING UNIT_견적서(D.H)_S-05-328(오리온 OFV(베트남)-원본_천안두정문화상업시설견적(오션)0724" xfId="866"/>
    <cellStyle name="_AIR HANDLING UNIT_견적서(D.H)_사본 - 영화관EHP공조기(오션)" xfId="860"/>
    <cellStyle name="_AIR HANDLING UNIT_견적서(D.H)_영화관EHP공조기(오션)" xfId="861"/>
    <cellStyle name="_AIR HANDLING UNIT_견적서(D.H)_천안두정문화상업시설견적(오션)0724" xfId="862"/>
    <cellStyle name="_AIR HANDLING UNIT_견적서(공조)" xfId="851"/>
    <cellStyle name="_AIR HANDLING UNIT_견적서(공조)_S-05-328(오리온 OFV(베트남)-원본" xfId="855"/>
    <cellStyle name="_AIR HANDLING UNIT_견적서(공조)_S-05-328(오리온 OFV(베트남)-원본_사본 - 영화관EHP공조기(오션)" xfId="856"/>
    <cellStyle name="_AIR HANDLING UNIT_견적서(공조)_S-05-328(오리온 OFV(베트남)-원본_영화관EHP공조기(오션)" xfId="857"/>
    <cellStyle name="_AIR HANDLING UNIT_견적서(공조)_S-05-328(오리온 OFV(베트남)-원본_천안두정문화상업시설견적(오션)0724" xfId="858"/>
    <cellStyle name="_AIR HANDLING UNIT_견적서(공조)_사본 - 영화관EHP공조기(오션)" xfId="852"/>
    <cellStyle name="_AIR HANDLING UNIT_견적서(공조)_영화관EHP공조기(오션)" xfId="853"/>
    <cellStyle name="_AIR HANDLING UNIT_견적서(공조)_천안두정문화상업시설견적(오션)0724" xfId="854"/>
    <cellStyle name="_AIR HANDLING UNIT_견적서양식-1" xfId="867"/>
    <cellStyle name="_AIR HANDLING UNIT_견적서양식-1_S-05-328(오리온 OFV(베트남)-원본" xfId="871"/>
    <cellStyle name="_AIR HANDLING UNIT_견적서양식-1_S-05-328(오리온 OFV(베트남)-원본_사본 - 영화관EHP공조기(오션)" xfId="872"/>
    <cellStyle name="_AIR HANDLING UNIT_견적서양식-1_S-05-328(오리온 OFV(베트남)-원본_영화관EHP공조기(오션)" xfId="873"/>
    <cellStyle name="_AIR HANDLING UNIT_견적서양식-1_S-05-328(오리온 OFV(베트남)-원본_천안두정문화상업시설견적(오션)0724" xfId="874"/>
    <cellStyle name="_AIR HANDLING UNIT_견적서양식-1_사본 - 영화관EHP공조기(오션)" xfId="868"/>
    <cellStyle name="_AIR HANDLING UNIT_견적서양식-1_영화관EHP공조기(오션)" xfId="869"/>
    <cellStyle name="_AIR HANDLING UNIT_견적서양식-1_천안두정문화상업시설견적(오션)0724" xfId="870"/>
    <cellStyle name="_AIR HANDLING UNIT_견적서양식-UPS-맥스컴-0728" xfId="875"/>
    <cellStyle name="_AIR HANDLING UNIT_견적서양식-UPS-맥스컴-0728_S-05-328(오리온 OFV(베트남)-원본" xfId="879"/>
    <cellStyle name="_AIR HANDLING UNIT_견적서양식-UPS-맥스컴-0728_S-05-328(오리온 OFV(베트남)-원본_사본 - 영화관EHP공조기(오션)" xfId="880"/>
    <cellStyle name="_AIR HANDLING UNIT_견적서양식-UPS-맥스컴-0728_S-05-328(오리온 OFV(베트남)-원본_영화관EHP공조기(오션)" xfId="881"/>
    <cellStyle name="_AIR HANDLING UNIT_견적서양식-UPS-맥스컴-0728_S-05-328(오리온 OFV(베트남)-원본_천안두정문화상업시설견적(오션)0724" xfId="882"/>
    <cellStyle name="_AIR HANDLING UNIT_견적서양식-UPS-맥스컴-0728_사본 - 영화관EHP공조기(오션)" xfId="876"/>
    <cellStyle name="_AIR HANDLING UNIT_견적서양식-UPS-맥스컴-0728_영화관EHP공조기(오션)" xfId="877"/>
    <cellStyle name="_AIR HANDLING UNIT_견적서양식-UPS-맥스컴-0728_천안두정문화상업시설견적(오션)0724" xfId="878"/>
    <cellStyle name="_AIR HANDLING UNIT_내역서" xfId="883"/>
    <cellStyle name="_AIR HANDLING UNIT_내역서(FMS_SMS)" xfId="884"/>
    <cellStyle name="_AIR HANDLING UNIT_내역서(FMS_SMS)_S-05-328(오리온 OFV(베트남)-원본" xfId="888"/>
    <cellStyle name="_AIR HANDLING UNIT_내역서(FMS_SMS)_S-05-328(오리온 OFV(베트남)-원본_사본 - 영화관EHP공조기(오션)" xfId="889"/>
    <cellStyle name="_AIR HANDLING UNIT_내역서(FMS_SMS)_S-05-328(오리온 OFV(베트남)-원본_영화관EHP공조기(오션)" xfId="890"/>
    <cellStyle name="_AIR HANDLING UNIT_내역서(FMS_SMS)_S-05-328(오리온 OFV(베트남)-원본_천안두정문화상업시설견적(오션)0724" xfId="891"/>
    <cellStyle name="_AIR HANDLING UNIT_내역서(FMS_SMS)_사본 - 영화관EHP공조기(오션)" xfId="885"/>
    <cellStyle name="_AIR HANDLING UNIT_내역서(FMS_SMS)_영화관EHP공조기(오션)" xfId="886"/>
    <cellStyle name="_AIR HANDLING UNIT_내역서(FMS_SMS)_천안두정문화상업시설견적(오션)0724" xfId="887"/>
    <cellStyle name="_AIR HANDLING UNIT_사본 - 영화관EHP공조기(오션)" xfId="892"/>
    <cellStyle name="_AIR HANDLING UNIT_소방견적" xfId="893"/>
    <cellStyle name="_AIR HANDLING UNIT_소방견적_S-05-328(오리온 OFV(베트남)-원본" xfId="897"/>
    <cellStyle name="_AIR HANDLING UNIT_소방견적_S-05-328(오리온 OFV(베트남)-원본_사본 - 영화관EHP공조기(오션)" xfId="898"/>
    <cellStyle name="_AIR HANDLING UNIT_소방견적_S-05-328(오리온 OFV(베트남)-원본_영화관EHP공조기(오션)" xfId="899"/>
    <cellStyle name="_AIR HANDLING UNIT_소방견적_S-05-328(오리온 OFV(베트남)-원본_천안두정문화상업시설견적(오션)0724" xfId="900"/>
    <cellStyle name="_AIR HANDLING UNIT_소방견적_사본 - 영화관EHP공조기(오션)" xfId="894"/>
    <cellStyle name="_AIR HANDLING UNIT_소방견적_영화관EHP공조기(오션)" xfId="895"/>
    <cellStyle name="_AIR HANDLING UNIT_소방견적_천안두정문화상업시설견적(오션)0724" xfId="896"/>
    <cellStyle name="_AIR HANDLING UNIT_영화관EHP공조기(오션)" xfId="901"/>
    <cellStyle name="_AIR HANDLING UNIT_이중마루 내역 및 물량산출서" xfId="902"/>
    <cellStyle name="_AIR HANDLING UNIT_이중마루 내역 및 물량산출서_S-05-328(오리온 OFV(베트남)-원본" xfId="906"/>
    <cellStyle name="_AIR HANDLING UNIT_이중마루 내역 및 물량산출서_S-05-328(오리온 OFV(베트남)-원본_사본 - 영화관EHP공조기(오션)" xfId="907"/>
    <cellStyle name="_AIR HANDLING UNIT_이중마루 내역 및 물량산출서_S-05-328(오리온 OFV(베트남)-원본_영화관EHP공조기(오션)" xfId="908"/>
    <cellStyle name="_AIR HANDLING UNIT_이중마루 내역 및 물량산출서_S-05-328(오리온 OFV(베트남)-원본_천안두정문화상업시설견적(오션)0724" xfId="909"/>
    <cellStyle name="_AIR HANDLING UNIT_이중마루 내역 및 물량산출서_사본 - 영화관EHP공조기(오션)" xfId="903"/>
    <cellStyle name="_AIR HANDLING UNIT_이중마루 내역 및 물량산출서_영화관EHP공조기(오션)" xfId="904"/>
    <cellStyle name="_AIR HANDLING UNIT_이중마루 내역 및 물량산출서_천안두정문화상업시설견적(오션)0724" xfId="905"/>
    <cellStyle name="_AIR HANDLING UNIT_이중마루내역서" xfId="910"/>
    <cellStyle name="_AIR HANDLING UNIT_이중마루내역서_S-05-328(오리온 OFV(베트남)-원본" xfId="914"/>
    <cellStyle name="_AIR HANDLING UNIT_이중마루내역서_S-05-328(오리온 OFV(베트남)-원본_사본 - 영화관EHP공조기(오션)" xfId="915"/>
    <cellStyle name="_AIR HANDLING UNIT_이중마루내역서_S-05-328(오리온 OFV(베트남)-원본_영화관EHP공조기(오션)" xfId="916"/>
    <cellStyle name="_AIR HANDLING UNIT_이중마루내역서_S-05-328(오리온 OFV(베트남)-원본_천안두정문화상업시설견적(오션)0724" xfId="917"/>
    <cellStyle name="_AIR HANDLING UNIT_이중마루내역서_사본 - 영화관EHP공조기(오션)" xfId="911"/>
    <cellStyle name="_AIR HANDLING UNIT_이중마루내역서_영화관EHP공조기(오션)" xfId="912"/>
    <cellStyle name="_AIR HANDLING UNIT_이중마루내역서_천안두정문화상업시설견적(오션)0724" xfId="913"/>
    <cellStyle name="_AIR HANDLING UNIT_천안두정문화상업시설견적(오션)0724" xfId="918"/>
    <cellStyle name="_AIR HANDLING UNIT_총괄" xfId="919"/>
    <cellStyle name="_AIR HANDLING UNIT_총괄_S-05-328(오리온 OFV(베트남)-원본" xfId="923"/>
    <cellStyle name="_AIR HANDLING UNIT_총괄_S-05-328(오리온 OFV(베트남)-원본_사본 - 영화관EHP공조기(오션)" xfId="924"/>
    <cellStyle name="_AIR HANDLING UNIT_총괄_S-05-328(오리온 OFV(베트남)-원본_영화관EHP공조기(오션)" xfId="925"/>
    <cellStyle name="_AIR HANDLING UNIT_총괄_S-05-328(오리온 OFV(베트남)-원본_천안두정문화상업시설견적(오션)0724" xfId="926"/>
    <cellStyle name="_AIR HANDLING UNIT_총괄_사본 - 영화관EHP공조기(오션)" xfId="920"/>
    <cellStyle name="_AIR HANDLING UNIT_총괄_영화관EHP공조기(오션)" xfId="921"/>
    <cellStyle name="_AIR HANDLING UNIT_총괄_천안두정문화상업시설견적(오션)0724" xfId="922"/>
    <cellStyle name="_BIS내역서 안형기 작성지원" xfId="955"/>
    <cellStyle name="_Book1" xfId="956"/>
    <cellStyle name="_Book2" xfId="957"/>
    <cellStyle name="_Book3" xfId="958"/>
    <cellStyle name="_Book4" xfId="959"/>
    <cellStyle name="_Book4_00공장소방공사_1" xfId="960"/>
    <cellStyle name="_Book4_견적접수(전기공사-영진전공-07.05.09)" xfId="961"/>
    <cellStyle name="_Book4_견적접수(전기공사-영진전공-07.05.11)" xfId="962"/>
    <cellStyle name="_Book4_영남요양병원 의료시설 증축공사(건+리+설+전)(938백만)(별도)" xfId="963"/>
    <cellStyle name="_Book6" xfId="964"/>
    <cellStyle name="_C앤C" xfId="965"/>
    <cellStyle name="_C앤C(네트웍)" xfId="966"/>
    <cellStyle name="_C앤C원가계산" xfId="967"/>
    <cellStyle name="_FMS" xfId="968"/>
    <cellStyle name="_port" xfId="969"/>
    <cellStyle name="_Virus" xfId="970"/>
    <cellStyle name="_VMS내역서" xfId="971"/>
    <cellStyle name="_가(내역서)기본형식" xfId="354"/>
    <cellStyle name="_간지,목차,페이지,표지" xfId="355"/>
    <cellStyle name="_감가상각(01년도) (2)" xfId="356"/>
    <cellStyle name="_감가상각(01년도) (3)" xfId="357"/>
    <cellStyle name="_갑지" xfId="358"/>
    <cellStyle name="_강동종합병원-전기내역" xfId="359"/>
    <cellStyle name="_강산FRP" xfId="360"/>
    <cellStyle name="_건천초내역서" xfId="361"/>
    <cellStyle name="_건천초등학교" xfId="362"/>
    <cellStyle name="_검사수수료" xfId="363"/>
    <cellStyle name="_견적(SK강동역설비1차변경계약(소방)" xfId="364"/>
    <cellStyle name="_견적-00321" xfId="365"/>
    <cellStyle name="_견적-00321_FKL 견적 내역서" xfId="442"/>
    <cellStyle name="_견적-00321_FKL 견적 내역서_0809" xfId="443"/>
    <cellStyle name="_견적-00321_FKL 견적 내역서_0809_S-05-328(오리온 OFV(베트남)-원본" xfId="447"/>
    <cellStyle name="_견적-00321_FKL 견적 내역서_0809_S-05-328(오리온 OFV(베트남)-원본_사본 - 영화관EHP공조기(오션)" xfId="448"/>
    <cellStyle name="_견적-00321_FKL 견적 내역서_0809_S-05-328(오리온 OFV(베트남)-원본_영화관EHP공조기(오션)" xfId="449"/>
    <cellStyle name="_견적-00321_FKL 견적 내역서_0809_S-05-328(오리온 OFV(베트남)-원본_천안두정문화상업시설견적(오션)0724" xfId="450"/>
    <cellStyle name="_견적-00321_FKL 견적 내역서_0809_사본 - 영화관EHP공조기(오션)" xfId="444"/>
    <cellStyle name="_견적-00321_FKL 견적 내역서_0809_영화관EHP공조기(오션)" xfId="445"/>
    <cellStyle name="_견적-00321_FKL 견적 내역서_0809_천안두정문화상업시설견적(오션)0724" xfId="446"/>
    <cellStyle name="_견적-00321_FKL 견적 내역서_0916" xfId="451"/>
    <cellStyle name="_견적-00321_FKL 견적 내역서_0916_S-05-328(오리온 OFV(베트남)-원본" xfId="455"/>
    <cellStyle name="_견적-00321_FKL 견적 내역서_0916_S-05-328(오리온 OFV(베트남)-원본_사본 - 영화관EHP공조기(오션)" xfId="456"/>
    <cellStyle name="_견적-00321_FKL 견적 내역서_0916_S-05-328(오리온 OFV(베트남)-원본_영화관EHP공조기(오션)" xfId="457"/>
    <cellStyle name="_견적-00321_FKL 견적 내역서_0916_S-05-328(오리온 OFV(베트남)-원본_천안두정문화상업시설견적(오션)0724" xfId="458"/>
    <cellStyle name="_견적-00321_FKL 견적 내역서_0916_사본 - 영화관EHP공조기(오션)" xfId="452"/>
    <cellStyle name="_견적-00321_FKL 견적 내역서_0916_영화관EHP공조기(오션)" xfId="453"/>
    <cellStyle name="_견적-00321_FKL 견적 내역서_0916_천안두정문화상업시설견적(오션)0724" xfId="454"/>
    <cellStyle name="_견적-00321_FKL 견적 내역서_S-05-328(오리온 OFV(베트남)-원본" xfId="462"/>
    <cellStyle name="_견적-00321_FKL 견적 내역서_S-05-328(오리온 OFV(베트남)-원본_사본 - 영화관EHP공조기(오션)" xfId="463"/>
    <cellStyle name="_견적-00321_FKL 견적 내역서_S-05-328(오리온 OFV(베트남)-원본_영화관EHP공조기(오션)" xfId="464"/>
    <cellStyle name="_견적-00321_FKL 견적 내역서_S-05-328(오리온 OFV(베트남)-원본_천안두정문화상업시설견적(오션)0724" xfId="465"/>
    <cellStyle name="_견적-00321_FKL 견적 내역서_사본 - 영화관EHP공조기(오션)" xfId="459"/>
    <cellStyle name="_견적-00321_FKL 견적 내역서_영화관EHP공조기(오션)" xfId="460"/>
    <cellStyle name="_견적-00321_FKL 견적 내역서_천안두정문화상업시설견적(오션)0724" xfId="461"/>
    <cellStyle name="_견적-00321_S-05-328(오리온 OFV(베트남)-원본" xfId="466"/>
    <cellStyle name="_견적-00321_S-05-328(오리온 OFV(베트남)-원본_사본 - 영화관EHP공조기(오션)" xfId="467"/>
    <cellStyle name="_견적-00321_S-05-328(오리온 OFV(베트남)-원본_영화관EHP공조기(오션)" xfId="468"/>
    <cellStyle name="_견적-00321_S-05-328(오리온 OFV(베트남)-원본_천안두정문화상업시설견적(오션)0724" xfId="469"/>
    <cellStyle name="_견적-00321_견적서(D.H)" xfId="374"/>
    <cellStyle name="_견적-00321_견적서(D.H)_S-05-328(오리온 OFV(베트남)-원본" xfId="378"/>
    <cellStyle name="_견적-00321_견적서(D.H)_S-05-328(오리온 OFV(베트남)-원본_사본 - 영화관EHP공조기(오션)" xfId="379"/>
    <cellStyle name="_견적-00321_견적서(D.H)_S-05-328(오리온 OFV(베트남)-원본_영화관EHP공조기(오션)" xfId="380"/>
    <cellStyle name="_견적-00321_견적서(D.H)_S-05-328(오리온 OFV(베트남)-원본_천안두정문화상업시설견적(오션)0724" xfId="381"/>
    <cellStyle name="_견적-00321_견적서(D.H)_사본 - 영화관EHP공조기(오션)" xfId="375"/>
    <cellStyle name="_견적-00321_견적서(D.H)_영화관EHP공조기(오션)" xfId="376"/>
    <cellStyle name="_견적-00321_견적서(D.H)_천안두정문화상업시설견적(오션)0724" xfId="377"/>
    <cellStyle name="_견적-00321_견적서(공조)" xfId="366"/>
    <cellStyle name="_견적-00321_견적서(공조)_S-05-328(오리온 OFV(베트남)-원본" xfId="370"/>
    <cellStyle name="_견적-00321_견적서(공조)_S-05-328(오리온 OFV(베트남)-원본_사본 - 영화관EHP공조기(오션)" xfId="371"/>
    <cellStyle name="_견적-00321_견적서(공조)_S-05-328(오리온 OFV(베트남)-원본_영화관EHP공조기(오션)" xfId="372"/>
    <cellStyle name="_견적-00321_견적서(공조)_S-05-328(오리온 OFV(베트남)-원본_천안두정문화상업시설견적(오션)0724" xfId="373"/>
    <cellStyle name="_견적-00321_견적서(공조)_사본 - 영화관EHP공조기(오션)" xfId="367"/>
    <cellStyle name="_견적-00321_견적서(공조)_영화관EHP공조기(오션)" xfId="368"/>
    <cellStyle name="_견적-00321_견적서(공조)_천안두정문화상업시설견적(오션)0724" xfId="369"/>
    <cellStyle name="_견적-00321_견적서양식-1" xfId="382"/>
    <cellStyle name="_견적-00321_견적서양식-1_S-05-328(오리온 OFV(베트남)-원본" xfId="386"/>
    <cellStyle name="_견적-00321_견적서양식-1_S-05-328(오리온 OFV(베트남)-원본_사본 - 영화관EHP공조기(오션)" xfId="387"/>
    <cellStyle name="_견적-00321_견적서양식-1_S-05-328(오리온 OFV(베트남)-원본_영화관EHP공조기(오션)" xfId="388"/>
    <cellStyle name="_견적-00321_견적서양식-1_S-05-328(오리온 OFV(베트남)-원본_천안두정문화상업시설견적(오션)0724" xfId="389"/>
    <cellStyle name="_견적-00321_견적서양식-1_사본 - 영화관EHP공조기(오션)" xfId="383"/>
    <cellStyle name="_견적-00321_견적서양식-1_영화관EHP공조기(오션)" xfId="384"/>
    <cellStyle name="_견적-00321_견적서양식-1_천안두정문화상업시설견적(오션)0724" xfId="385"/>
    <cellStyle name="_견적-00321_견적서양식-UPS-맥스컴-0728" xfId="390"/>
    <cellStyle name="_견적-00321_견적서양식-UPS-맥스컴-0728_S-05-328(오리온 OFV(베트남)-원본" xfId="394"/>
    <cellStyle name="_견적-00321_견적서양식-UPS-맥스컴-0728_S-05-328(오리온 OFV(베트남)-원본_사본 - 영화관EHP공조기(오션)" xfId="395"/>
    <cellStyle name="_견적-00321_견적서양식-UPS-맥스컴-0728_S-05-328(오리온 OFV(베트남)-원본_영화관EHP공조기(오션)" xfId="396"/>
    <cellStyle name="_견적-00321_견적서양식-UPS-맥스컴-0728_S-05-328(오리온 OFV(베트남)-원본_천안두정문화상업시설견적(오션)0724" xfId="397"/>
    <cellStyle name="_견적-00321_견적서양식-UPS-맥스컴-0728_사본 - 영화관EHP공조기(오션)" xfId="391"/>
    <cellStyle name="_견적-00321_견적서양식-UPS-맥스컴-0728_영화관EHP공조기(오션)" xfId="392"/>
    <cellStyle name="_견적-00321_견적서양식-UPS-맥스컴-0728_천안두정문화상업시설견적(오션)0724" xfId="393"/>
    <cellStyle name="_견적-00321_내역서" xfId="398"/>
    <cellStyle name="_견적-00321_내역서(FMS_SMS)" xfId="399"/>
    <cellStyle name="_견적-00321_내역서(FMS_SMS)_S-05-328(오리온 OFV(베트남)-원본" xfId="403"/>
    <cellStyle name="_견적-00321_내역서(FMS_SMS)_S-05-328(오리온 OFV(베트남)-원본_사본 - 영화관EHP공조기(오션)" xfId="404"/>
    <cellStyle name="_견적-00321_내역서(FMS_SMS)_S-05-328(오리온 OFV(베트남)-원본_영화관EHP공조기(오션)" xfId="405"/>
    <cellStyle name="_견적-00321_내역서(FMS_SMS)_S-05-328(오리온 OFV(베트남)-원본_천안두정문화상업시설견적(오션)0724" xfId="406"/>
    <cellStyle name="_견적-00321_내역서(FMS_SMS)_사본 - 영화관EHP공조기(오션)" xfId="400"/>
    <cellStyle name="_견적-00321_내역서(FMS_SMS)_영화관EHP공조기(오션)" xfId="401"/>
    <cellStyle name="_견적-00321_내역서(FMS_SMS)_천안두정문화상업시설견적(오션)0724" xfId="402"/>
    <cellStyle name="_견적-00321_사본 - 영화관EHP공조기(오션)" xfId="407"/>
    <cellStyle name="_견적-00321_소방견적" xfId="408"/>
    <cellStyle name="_견적-00321_소방견적_S-05-328(오리온 OFV(베트남)-원본" xfId="412"/>
    <cellStyle name="_견적-00321_소방견적_S-05-328(오리온 OFV(베트남)-원본_사본 - 영화관EHP공조기(오션)" xfId="413"/>
    <cellStyle name="_견적-00321_소방견적_S-05-328(오리온 OFV(베트남)-원본_영화관EHP공조기(오션)" xfId="414"/>
    <cellStyle name="_견적-00321_소방견적_S-05-328(오리온 OFV(베트남)-원본_천안두정문화상업시설견적(오션)0724" xfId="415"/>
    <cellStyle name="_견적-00321_소방견적_사본 - 영화관EHP공조기(오션)" xfId="409"/>
    <cellStyle name="_견적-00321_소방견적_영화관EHP공조기(오션)" xfId="410"/>
    <cellStyle name="_견적-00321_소방견적_천안두정문화상업시설견적(오션)0724" xfId="411"/>
    <cellStyle name="_견적-00321_영화관EHP공조기(오션)" xfId="416"/>
    <cellStyle name="_견적-00321_이중마루 내역 및 물량산출서" xfId="417"/>
    <cellStyle name="_견적-00321_이중마루 내역 및 물량산출서_S-05-328(오리온 OFV(베트남)-원본" xfId="421"/>
    <cellStyle name="_견적-00321_이중마루 내역 및 물량산출서_S-05-328(오리온 OFV(베트남)-원본_사본 - 영화관EHP공조기(오션)" xfId="422"/>
    <cellStyle name="_견적-00321_이중마루 내역 및 물량산출서_S-05-328(오리온 OFV(베트남)-원본_영화관EHP공조기(오션)" xfId="423"/>
    <cellStyle name="_견적-00321_이중마루 내역 및 물량산출서_S-05-328(오리온 OFV(베트남)-원본_천안두정문화상업시설견적(오션)0724" xfId="424"/>
    <cellStyle name="_견적-00321_이중마루 내역 및 물량산출서_사본 - 영화관EHP공조기(오션)" xfId="418"/>
    <cellStyle name="_견적-00321_이중마루 내역 및 물량산출서_영화관EHP공조기(오션)" xfId="419"/>
    <cellStyle name="_견적-00321_이중마루 내역 및 물량산출서_천안두정문화상업시설견적(오션)0724" xfId="420"/>
    <cellStyle name="_견적-00321_이중마루내역서" xfId="425"/>
    <cellStyle name="_견적-00321_이중마루내역서_S-05-328(오리온 OFV(베트남)-원본" xfId="429"/>
    <cellStyle name="_견적-00321_이중마루내역서_S-05-328(오리온 OFV(베트남)-원본_사본 - 영화관EHP공조기(오션)" xfId="430"/>
    <cellStyle name="_견적-00321_이중마루내역서_S-05-328(오리온 OFV(베트남)-원본_영화관EHP공조기(오션)" xfId="431"/>
    <cellStyle name="_견적-00321_이중마루내역서_S-05-328(오리온 OFV(베트남)-원본_천안두정문화상업시설견적(오션)0724" xfId="432"/>
    <cellStyle name="_견적-00321_이중마루내역서_사본 - 영화관EHP공조기(오션)" xfId="426"/>
    <cellStyle name="_견적-00321_이중마루내역서_영화관EHP공조기(오션)" xfId="427"/>
    <cellStyle name="_견적-00321_이중마루내역서_천안두정문화상업시설견적(오션)0724" xfId="428"/>
    <cellStyle name="_견적-00321_천안두정문화상업시설견적(오션)0724" xfId="433"/>
    <cellStyle name="_견적-00321_총괄" xfId="434"/>
    <cellStyle name="_견적-00321_총괄_S-05-328(오리온 OFV(베트남)-원본" xfId="438"/>
    <cellStyle name="_견적-00321_총괄_S-05-328(오리온 OFV(베트남)-원본_사본 - 영화관EHP공조기(오션)" xfId="439"/>
    <cellStyle name="_견적-00321_총괄_S-05-328(오리온 OFV(베트남)-원본_영화관EHP공조기(오션)" xfId="440"/>
    <cellStyle name="_견적-00321_총괄_S-05-328(오리온 OFV(베트남)-원본_천안두정문화상업시설견적(오션)0724" xfId="441"/>
    <cellStyle name="_견적-00321_총괄_사본 - 영화관EHP공조기(오션)" xfId="435"/>
    <cellStyle name="_견적-00321_총괄_영화관EHP공조기(오션)" xfId="436"/>
    <cellStyle name="_견적-00321_총괄_천안두정문화상업시설견적(오션)0724" xfId="437"/>
    <cellStyle name="_견적-00422제출용" xfId="470"/>
    <cellStyle name="_견적-00422제출용_FKL 견적 내역서" xfId="547"/>
    <cellStyle name="_견적-00422제출용_FKL 견적 내역서_0809" xfId="548"/>
    <cellStyle name="_견적-00422제출용_FKL 견적 내역서_0809_S-05-328(오리온 OFV(베트남)-원본" xfId="552"/>
    <cellStyle name="_견적-00422제출용_FKL 견적 내역서_0809_S-05-328(오리온 OFV(베트남)-원본_사본 - 영화관EHP공조기(오션)" xfId="553"/>
    <cellStyle name="_견적-00422제출용_FKL 견적 내역서_0809_S-05-328(오리온 OFV(베트남)-원본_영화관EHP공조기(오션)" xfId="554"/>
    <cellStyle name="_견적-00422제출용_FKL 견적 내역서_0809_S-05-328(오리온 OFV(베트남)-원본_천안두정문화상업시설견적(오션)0724" xfId="555"/>
    <cellStyle name="_견적-00422제출용_FKL 견적 내역서_0809_사본 - 영화관EHP공조기(오션)" xfId="549"/>
    <cellStyle name="_견적-00422제출용_FKL 견적 내역서_0809_영화관EHP공조기(오션)" xfId="550"/>
    <cellStyle name="_견적-00422제출용_FKL 견적 내역서_0809_천안두정문화상업시설견적(오션)0724" xfId="551"/>
    <cellStyle name="_견적-00422제출용_FKL 견적 내역서_0916" xfId="556"/>
    <cellStyle name="_견적-00422제출용_FKL 견적 내역서_0916_S-05-328(오리온 OFV(베트남)-원본" xfId="560"/>
    <cellStyle name="_견적-00422제출용_FKL 견적 내역서_0916_S-05-328(오리온 OFV(베트남)-원본_사본 - 영화관EHP공조기(오션)" xfId="561"/>
    <cellStyle name="_견적-00422제출용_FKL 견적 내역서_0916_S-05-328(오리온 OFV(베트남)-원본_영화관EHP공조기(오션)" xfId="562"/>
    <cellStyle name="_견적-00422제출용_FKL 견적 내역서_0916_S-05-328(오리온 OFV(베트남)-원본_천안두정문화상업시설견적(오션)0724" xfId="563"/>
    <cellStyle name="_견적-00422제출용_FKL 견적 내역서_0916_사본 - 영화관EHP공조기(오션)" xfId="557"/>
    <cellStyle name="_견적-00422제출용_FKL 견적 내역서_0916_영화관EHP공조기(오션)" xfId="558"/>
    <cellStyle name="_견적-00422제출용_FKL 견적 내역서_0916_천안두정문화상업시설견적(오션)0724" xfId="559"/>
    <cellStyle name="_견적-00422제출용_FKL 견적 내역서_S-05-328(오리온 OFV(베트남)-원본" xfId="567"/>
    <cellStyle name="_견적-00422제출용_FKL 견적 내역서_S-05-328(오리온 OFV(베트남)-원본_사본 - 영화관EHP공조기(오션)" xfId="568"/>
    <cellStyle name="_견적-00422제출용_FKL 견적 내역서_S-05-328(오리온 OFV(베트남)-원본_영화관EHP공조기(오션)" xfId="569"/>
    <cellStyle name="_견적-00422제출용_FKL 견적 내역서_S-05-328(오리온 OFV(베트남)-원본_천안두정문화상업시설견적(오션)0724" xfId="570"/>
    <cellStyle name="_견적-00422제출용_FKL 견적 내역서_사본 - 영화관EHP공조기(오션)" xfId="564"/>
    <cellStyle name="_견적-00422제출용_FKL 견적 내역서_영화관EHP공조기(오션)" xfId="565"/>
    <cellStyle name="_견적-00422제출용_FKL 견적 내역서_천안두정문화상업시설견적(오션)0724" xfId="566"/>
    <cellStyle name="_견적-00422제출용_S-05-328(오리온 OFV(베트남)-원본" xfId="571"/>
    <cellStyle name="_견적-00422제출용_S-05-328(오리온 OFV(베트남)-원본_사본 - 영화관EHP공조기(오션)" xfId="572"/>
    <cellStyle name="_견적-00422제출용_S-05-328(오리온 OFV(베트남)-원본_영화관EHP공조기(오션)" xfId="573"/>
    <cellStyle name="_견적-00422제출용_S-05-328(오리온 OFV(베트남)-원본_천안두정문화상업시설견적(오션)0724" xfId="574"/>
    <cellStyle name="_견적-00422제출용_견적서(D.H)" xfId="479"/>
    <cellStyle name="_견적-00422제출용_견적서(D.H)_S-05-328(오리온 OFV(베트남)-원본" xfId="483"/>
    <cellStyle name="_견적-00422제출용_견적서(D.H)_S-05-328(오리온 OFV(베트남)-원본_사본 - 영화관EHP공조기(오션)" xfId="484"/>
    <cellStyle name="_견적-00422제출용_견적서(D.H)_S-05-328(오리온 OFV(베트남)-원본_영화관EHP공조기(오션)" xfId="485"/>
    <cellStyle name="_견적-00422제출용_견적서(D.H)_S-05-328(오리온 OFV(베트남)-원본_천안두정문화상업시설견적(오션)0724" xfId="486"/>
    <cellStyle name="_견적-00422제출용_견적서(D.H)_사본 - 영화관EHP공조기(오션)" xfId="480"/>
    <cellStyle name="_견적-00422제출용_견적서(D.H)_영화관EHP공조기(오션)" xfId="481"/>
    <cellStyle name="_견적-00422제출용_견적서(D.H)_천안두정문화상업시설견적(오션)0724" xfId="482"/>
    <cellStyle name="_견적-00422제출용_견적서(공조)" xfId="471"/>
    <cellStyle name="_견적-00422제출용_견적서(공조)_S-05-328(오리온 OFV(베트남)-원본" xfId="475"/>
    <cellStyle name="_견적-00422제출용_견적서(공조)_S-05-328(오리온 OFV(베트남)-원본_사본 - 영화관EHP공조기(오션)" xfId="476"/>
    <cellStyle name="_견적-00422제출용_견적서(공조)_S-05-328(오리온 OFV(베트남)-원본_영화관EHP공조기(오션)" xfId="477"/>
    <cellStyle name="_견적-00422제출용_견적서(공조)_S-05-328(오리온 OFV(베트남)-원본_천안두정문화상업시설견적(오션)0724" xfId="478"/>
    <cellStyle name="_견적-00422제출용_견적서(공조)_사본 - 영화관EHP공조기(오션)" xfId="472"/>
    <cellStyle name="_견적-00422제출용_견적서(공조)_영화관EHP공조기(오션)" xfId="473"/>
    <cellStyle name="_견적-00422제출용_견적서(공조)_천안두정문화상업시설견적(오션)0724" xfId="474"/>
    <cellStyle name="_견적-00422제출용_견적서양식-1" xfId="487"/>
    <cellStyle name="_견적-00422제출용_견적서양식-1_S-05-328(오리온 OFV(베트남)-원본" xfId="491"/>
    <cellStyle name="_견적-00422제출용_견적서양식-1_S-05-328(오리온 OFV(베트남)-원본_사본 - 영화관EHP공조기(오션)" xfId="492"/>
    <cellStyle name="_견적-00422제출용_견적서양식-1_S-05-328(오리온 OFV(베트남)-원본_영화관EHP공조기(오션)" xfId="493"/>
    <cellStyle name="_견적-00422제출용_견적서양식-1_S-05-328(오리온 OFV(베트남)-원본_천안두정문화상업시설견적(오션)0724" xfId="494"/>
    <cellStyle name="_견적-00422제출용_견적서양식-1_사본 - 영화관EHP공조기(오션)" xfId="488"/>
    <cellStyle name="_견적-00422제출용_견적서양식-1_영화관EHP공조기(오션)" xfId="489"/>
    <cellStyle name="_견적-00422제출용_견적서양식-1_천안두정문화상업시설견적(오션)0724" xfId="490"/>
    <cellStyle name="_견적-00422제출용_견적서양식-UPS-맥스컴-0728" xfId="495"/>
    <cellStyle name="_견적-00422제출용_견적서양식-UPS-맥스컴-0728_S-05-328(오리온 OFV(베트남)-원본" xfId="499"/>
    <cellStyle name="_견적-00422제출용_견적서양식-UPS-맥스컴-0728_S-05-328(오리온 OFV(베트남)-원본_사본 - 영화관EHP공조기(오션)" xfId="500"/>
    <cellStyle name="_견적-00422제출용_견적서양식-UPS-맥스컴-0728_S-05-328(오리온 OFV(베트남)-원본_영화관EHP공조기(오션)" xfId="501"/>
    <cellStyle name="_견적-00422제출용_견적서양식-UPS-맥스컴-0728_S-05-328(오리온 OFV(베트남)-원본_천안두정문화상업시설견적(오션)0724" xfId="502"/>
    <cellStyle name="_견적-00422제출용_견적서양식-UPS-맥스컴-0728_사본 - 영화관EHP공조기(오션)" xfId="496"/>
    <cellStyle name="_견적-00422제출용_견적서양식-UPS-맥스컴-0728_영화관EHP공조기(오션)" xfId="497"/>
    <cellStyle name="_견적-00422제출용_견적서양식-UPS-맥스컴-0728_천안두정문화상업시설견적(오션)0724" xfId="498"/>
    <cellStyle name="_견적-00422제출용_내역서" xfId="503"/>
    <cellStyle name="_견적-00422제출용_내역서(FMS_SMS)" xfId="504"/>
    <cellStyle name="_견적-00422제출용_내역서(FMS_SMS)_S-05-328(오리온 OFV(베트남)-원본" xfId="508"/>
    <cellStyle name="_견적-00422제출용_내역서(FMS_SMS)_S-05-328(오리온 OFV(베트남)-원본_사본 - 영화관EHP공조기(오션)" xfId="509"/>
    <cellStyle name="_견적-00422제출용_내역서(FMS_SMS)_S-05-328(오리온 OFV(베트남)-원본_영화관EHP공조기(오션)" xfId="510"/>
    <cellStyle name="_견적-00422제출용_내역서(FMS_SMS)_S-05-328(오리온 OFV(베트남)-원본_천안두정문화상업시설견적(오션)0724" xfId="511"/>
    <cellStyle name="_견적-00422제출용_내역서(FMS_SMS)_사본 - 영화관EHP공조기(오션)" xfId="505"/>
    <cellStyle name="_견적-00422제출용_내역서(FMS_SMS)_영화관EHP공조기(오션)" xfId="506"/>
    <cellStyle name="_견적-00422제출용_내역서(FMS_SMS)_천안두정문화상업시설견적(오션)0724" xfId="507"/>
    <cellStyle name="_견적-00422제출용_사본 - 영화관EHP공조기(오션)" xfId="512"/>
    <cellStyle name="_견적-00422제출용_소방견적" xfId="513"/>
    <cellStyle name="_견적-00422제출용_소방견적_S-05-328(오리온 OFV(베트남)-원본" xfId="517"/>
    <cellStyle name="_견적-00422제출용_소방견적_S-05-328(오리온 OFV(베트남)-원본_사본 - 영화관EHP공조기(오션)" xfId="518"/>
    <cellStyle name="_견적-00422제출용_소방견적_S-05-328(오리온 OFV(베트남)-원본_영화관EHP공조기(오션)" xfId="519"/>
    <cellStyle name="_견적-00422제출용_소방견적_S-05-328(오리온 OFV(베트남)-원본_천안두정문화상업시설견적(오션)0724" xfId="520"/>
    <cellStyle name="_견적-00422제출용_소방견적_사본 - 영화관EHP공조기(오션)" xfId="514"/>
    <cellStyle name="_견적-00422제출용_소방견적_영화관EHP공조기(오션)" xfId="515"/>
    <cellStyle name="_견적-00422제출용_소방견적_천안두정문화상업시설견적(오션)0724" xfId="516"/>
    <cellStyle name="_견적-00422제출용_영화관EHP공조기(오션)" xfId="521"/>
    <cellStyle name="_견적-00422제출용_이중마루 내역 및 물량산출서" xfId="522"/>
    <cellStyle name="_견적-00422제출용_이중마루 내역 및 물량산출서_S-05-328(오리온 OFV(베트남)-원본" xfId="526"/>
    <cellStyle name="_견적-00422제출용_이중마루 내역 및 물량산출서_S-05-328(오리온 OFV(베트남)-원본_사본 - 영화관EHP공조기(오션)" xfId="527"/>
    <cellStyle name="_견적-00422제출용_이중마루 내역 및 물량산출서_S-05-328(오리온 OFV(베트남)-원본_영화관EHP공조기(오션)" xfId="528"/>
    <cellStyle name="_견적-00422제출용_이중마루 내역 및 물량산출서_S-05-328(오리온 OFV(베트남)-원본_천안두정문화상업시설견적(오션)0724" xfId="529"/>
    <cellStyle name="_견적-00422제출용_이중마루 내역 및 물량산출서_사본 - 영화관EHP공조기(오션)" xfId="523"/>
    <cellStyle name="_견적-00422제출용_이중마루 내역 및 물량산출서_영화관EHP공조기(오션)" xfId="524"/>
    <cellStyle name="_견적-00422제출용_이중마루 내역 및 물량산출서_천안두정문화상업시설견적(오션)0724" xfId="525"/>
    <cellStyle name="_견적-00422제출용_이중마루내역서" xfId="530"/>
    <cellStyle name="_견적-00422제출용_이중마루내역서_S-05-328(오리온 OFV(베트남)-원본" xfId="534"/>
    <cellStyle name="_견적-00422제출용_이중마루내역서_S-05-328(오리온 OFV(베트남)-원본_사본 - 영화관EHP공조기(오션)" xfId="535"/>
    <cellStyle name="_견적-00422제출용_이중마루내역서_S-05-328(오리온 OFV(베트남)-원본_영화관EHP공조기(오션)" xfId="536"/>
    <cellStyle name="_견적-00422제출용_이중마루내역서_S-05-328(오리온 OFV(베트남)-원본_천안두정문화상업시설견적(오션)0724" xfId="537"/>
    <cellStyle name="_견적-00422제출용_이중마루내역서_사본 - 영화관EHP공조기(오션)" xfId="531"/>
    <cellStyle name="_견적-00422제출용_이중마루내역서_영화관EHP공조기(오션)" xfId="532"/>
    <cellStyle name="_견적-00422제출용_이중마루내역서_천안두정문화상업시설견적(오션)0724" xfId="533"/>
    <cellStyle name="_견적-00422제출용_천안두정문화상업시설견적(오션)0724" xfId="538"/>
    <cellStyle name="_견적-00422제출용_총괄" xfId="539"/>
    <cellStyle name="_견적-00422제출용_총괄_S-05-328(오리온 OFV(베트남)-원본" xfId="543"/>
    <cellStyle name="_견적-00422제출용_총괄_S-05-328(오리온 OFV(베트남)-원본_사본 - 영화관EHP공조기(오션)" xfId="544"/>
    <cellStyle name="_견적-00422제출용_총괄_S-05-328(오리온 OFV(베트남)-원본_영화관EHP공조기(오션)" xfId="545"/>
    <cellStyle name="_견적-00422제출용_총괄_S-05-328(오리온 OFV(베트남)-원본_천안두정문화상업시설견적(오션)0724" xfId="546"/>
    <cellStyle name="_견적-00422제출용_총괄_사본 - 영화관EHP공조기(오션)" xfId="540"/>
    <cellStyle name="_견적-00422제출용_총괄_영화관EHP공조기(오션)" xfId="541"/>
    <cellStyle name="_견적-00422제출용_총괄_천안두정문화상업시설견적(오션)0724" xfId="542"/>
    <cellStyle name="_견적서 표준" xfId="575"/>
    <cellStyle name="_견적서-00710" xfId="576"/>
    <cellStyle name="_견적서-1" xfId="577"/>
    <cellStyle name="_견적접수(전기공사-영진전공-07.05.09)" xfId="578"/>
    <cellStyle name="_견적접수(전기공사-영진전공-07.05.11)" xfId="579"/>
    <cellStyle name="_견적조건" xfId="580"/>
    <cellStyle name="_경량천정(장산)" xfId="581"/>
    <cellStyle name="_경주여중신축-전기소방" xfId="582"/>
    <cellStyle name="_공냉식항온항습기(20RT)" xfId="583"/>
    <cellStyle name="_공사만회1023" xfId="584"/>
    <cellStyle name="_공사만회1023_Book1" xfId="585"/>
    <cellStyle name="_공장증축내역서" xfId="586"/>
    <cellStyle name="_관급내역서" xfId="587"/>
    <cellStyle name="_광가입자전송장비(FLC)삼성" xfId="588"/>
    <cellStyle name="_광안리내역서(구도)" xfId="589"/>
    <cellStyle name="_교통안전시설물(고정식카메라무인반사경탄력봉)내역서최종806" xfId="590"/>
    <cellStyle name="_국도42호선여량지구오르막차로" xfId="591"/>
    <cellStyle name="_군산ITS 설계 원가 조사20031224" xfId="592"/>
    <cellStyle name="_근로자 복지관(전기)-830납품" xfId="593"/>
    <cellStyle name="_금장초등전기" xfId="594"/>
    <cellStyle name="_급식소 소방내역서" xfId="595"/>
    <cellStyle name="_기상부분_태민" xfId="596"/>
    <cellStyle name="_기초공사" xfId="597"/>
    <cellStyle name="_김앤이" xfId="598"/>
    <cellStyle name="_김천동부초교사증축(4)" xfId="599"/>
    <cellStyle name="_김포 전강영 견적서 " xfId="600"/>
    <cellStyle name="_나노엔텍(임금)" xfId="601"/>
    <cellStyle name="_남하면사무소원가(기계)0500716" xfId="602"/>
    <cellStyle name="_내역" xfId="603"/>
    <cellStyle name="_내역B동" xfId="613"/>
    <cellStyle name="_내역기본" xfId="604"/>
    <cellStyle name="_내역서" xfId="605"/>
    <cellStyle name="_내역서(센터_하드웨어_v1)" xfId="607"/>
    <cellStyle name="_내역서(센터_하드웨어_통합_V2)" xfId="606"/>
    <cellStyle name="_내역서(최종)" xfId="608"/>
    <cellStyle name="_내역서(하계동 근생및업무실설)" xfId="609"/>
    <cellStyle name="_내역서_VDS(최신11-07)" xfId="611"/>
    <cellStyle name="_내역서_갑지" xfId="610"/>
    <cellStyle name="_내역서피뢰및접지" xfId="612"/>
    <cellStyle name="_냉난방내역-동부초" xfId="614"/>
    <cellStyle name="_녹산기연-대비2" xfId="615"/>
    <cellStyle name="_농수로3종외-최종" xfId="616"/>
    <cellStyle name="_다목적강당(2.1)" xfId="617"/>
    <cellStyle name="_단가대비" xfId="618"/>
    <cellStyle name="_단가대비(8월)" xfId="619"/>
    <cellStyle name="_단가대비-전기" xfId="620"/>
    <cellStyle name="_단가대비표(8월)" xfId="621"/>
    <cellStyle name="_대관업무비" xfId="622"/>
    <cellStyle name="_대구공고(집행,기존철거제외4.8)" xfId="623"/>
    <cellStyle name="_대구예술영재교육원 외등설치" xfId="624"/>
    <cellStyle name="_대비표양식" xfId="625"/>
    <cellStyle name="_대성기연" xfId="626"/>
    <cellStyle name="_대신고등학교 견적서 07.02.13" xfId="627"/>
    <cellStyle name="_도곡동실행1차" xfId="628"/>
    <cellStyle name="_마창VMS1EA-2_2" xfId="629"/>
    <cellStyle name="_별관 설계 내역서------" xfId="630"/>
    <cellStyle name="_봉화군 분뇨처리장 (케이디 파워)" xfId="631"/>
    <cellStyle name="_봉화군 분뇨처리장 수전설비 교체공사" xfId="632"/>
    <cellStyle name="_봉화군 분뇨처리장 수전설비 교체공사(이윤수정)" xfId="633"/>
    <cellStyle name="_봉화군 분뇨처리장(오무기전)(타견적)" xfId="634"/>
    <cellStyle name="_부산소방 제출용 200407" xfId="635"/>
    <cellStyle name="_부산원가1014_최종" xfId="636"/>
    <cellStyle name="_부일설비" xfId="637"/>
    <cellStyle name="_부천범박동" xfId="638"/>
    <cellStyle name="_사무동증축" xfId="639"/>
    <cellStyle name="_사본 - 전기(2)" xfId="640"/>
    <cellStyle name="_사용전검사비산정비" xfId="641"/>
    <cellStyle name="_산동 농협동로지소 청사 신축공사-1" xfId="642"/>
    <cellStyle name="_산동 농협동로지소 청사 신축공사-1_1" xfId="643"/>
    <cellStyle name="_샘플내역서" xfId="644"/>
    <cellStyle name="_서울과학관의장" xfId="645"/>
    <cellStyle name="_선도전기(실적기준)" xfId="646"/>
    <cellStyle name="_설치위치별세부내역(VMS)-0323" xfId="647"/>
    <cellStyle name="_소방" xfId="648"/>
    <cellStyle name="_소방내역서(동사무소)최종본" xfId="649"/>
    <cellStyle name="_소프트웨어개발비_1106" xfId="650"/>
    <cellStyle name="_스튜디오" xfId="651"/>
    <cellStyle name="_신명견적서 수정(재주)" xfId="652"/>
    <cellStyle name="_신호제어_무선전송장치_내역서" xfId="653"/>
    <cellStyle name="_안전보건11대 기본수칙" xfId="654"/>
    <cellStyle name="_언주중-1" xfId="655"/>
    <cellStyle name="_에스엔지전기" xfId="656"/>
    <cellStyle name="_역삼성진" xfId="657"/>
    <cellStyle name="_영남요양병원 의료시설 증축공사(건+리+설+전)(938백만)(별도)" xfId="658"/>
    <cellStyle name="_예산서" xfId="659"/>
    <cellStyle name="_옥포초등학교소방내역서" xfId="660"/>
    <cellStyle name="_울산실시설계내역서(하이테콤)-B" xfId="661"/>
    <cellStyle name="_울진고등학교B동교사증축 내역서" xfId="662"/>
    <cellStyle name="_원가계산" xfId="663"/>
    <cellStyle name="_원가세부내역" xfId="664"/>
    <cellStyle name="_원가-전기" xfId="665"/>
    <cellStyle name="_원미고등학교2007.2.15" xfId="666"/>
    <cellStyle name="_원우정밀송탄" xfId="667"/>
    <cellStyle name="_원우정밀송탄_FKL 견적 내역서" xfId="744"/>
    <cellStyle name="_원우정밀송탄_FKL 견적 내역서_0809" xfId="745"/>
    <cellStyle name="_원우정밀송탄_FKL 견적 내역서_0809_S-05-328(오리온 OFV(베트남)-원본" xfId="749"/>
    <cellStyle name="_원우정밀송탄_FKL 견적 내역서_0809_S-05-328(오리온 OFV(베트남)-원본_사본 - 영화관EHP공조기(오션)" xfId="750"/>
    <cellStyle name="_원우정밀송탄_FKL 견적 내역서_0809_S-05-328(오리온 OFV(베트남)-원본_영화관EHP공조기(오션)" xfId="751"/>
    <cellStyle name="_원우정밀송탄_FKL 견적 내역서_0809_S-05-328(오리온 OFV(베트남)-원본_천안두정문화상업시설견적(오션)0724" xfId="752"/>
    <cellStyle name="_원우정밀송탄_FKL 견적 내역서_0809_사본 - 영화관EHP공조기(오션)" xfId="746"/>
    <cellStyle name="_원우정밀송탄_FKL 견적 내역서_0809_영화관EHP공조기(오션)" xfId="747"/>
    <cellStyle name="_원우정밀송탄_FKL 견적 내역서_0809_천안두정문화상업시설견적(오션)0724" xfId="748"/>
    <cellStyle name="_원우정밀송탄_FKL 견적 내역서_0916" xfId="753"/>
    <cellStyle name="_원우정밀송탄_FKL 견적 내역서_0916_S-05-328(오리온 OFV(베트남)-원본" xfId="757"/>
    <cellStyle name="_원우정밀송탄_FKL 견적 내역서_0916_S-05-328(오리온 OFV(베트남)-원본_사본 - 영화관EHP공조기(오션)" xfId="758"/>
    <cellStyle name="_원우정밀송탄_FKL 견적 내역서_0916_S-05-328(오리온 OFV(베트남)-원본_영화관EHP공조기(오션)" xfId="759"/>
    <cellStyle name="_원우정밀송탄_FKL 견적 내역서_0916_S-05-328(오리온 OFV(베트남)-원본_천안두정문화상업시설견적(오션)0724" xfId="760"/>
    <cellStyle name="_원우정밀송탄_FKL 견적 내역서_0916_사본 - 영화관EHP공조기(오션)" xfId="754"/>
    <cellStyle name="_원우정밀송탄_FKL 견적 내역서_0916_영화관EHP공조기(오션)" xfId="755"/>
    <cellStyle name="_원우정밀송탄_FKL 견적 내역서_0916_천안두정문화상업시설견적(오션)0724" xfId="756"/>
    <cellStyle name="_원우정밀송탄_FKL 견적 내역서_S-05-328(오리온 OFV(베트남)-원본" xfId="764"/>
    <cellStyle name="_원우정밀송탄_FKL 견적 내역서_S-05-328(오리온 OFV(베트남)-원본_사본 - 영화관EHP공조기(오션)" xfId="765"/>
    <cellStyle name="_원우정밀송탄_FKL 견적 내역서_S-05-328(오리온 OFV(베트남)-원본_영화관EHP공조기(오션)" xfId="766"/>
    <cellStyle name="_원우정밀송탄_FKL 견적 내역서_S-05-328(오리온 OFV(베트남)-원본_천안두정문화상업시설견적(오션)0724" xfId="767"/>
    <cellStyle name="_원우정밀송탄_FKL 견적 내역서_사본 - 영화관EHP공조기(오션)" xfId="761"/>
    <cellStyle name="_원우정밀송탄_FKL 견적 내역서_영화관EHP공조기(오션)" xfId="762"/>
    <cellStyle name="_원우정밀송탄_FKL 견적 내역서_천안두정문화상업시설견적(오션)0724" xfId="763"/>
    <cellStyle name="_원우정밀송탄_S-05-328(오리온 OFV(베트남)-원본" xfId="768"/>
    <cellStyle name="_원우정밀송탄_S-05-328(오리온 OFV(베트남)-원본_사본 - 영화관EHP공조기(오션)" xfId="769"/>
    <cellStyle name="_원우정밀송탄_S-05-328(오리온 OFV(베트남)-원본_영화관EHP공조기(오션)" xfId="770"/>
    <cellStyle name="_원우정밀송탄_S-05-328(오리온 OFV(베트남)-원본_천안두정문화상업시설견적(오션)0724" xfId="771"/>
    <cellStyle name="_원우정밀송탄_견적서(D.H)" xfId="676"/>
    <cellStyle name="_원우정밀송탄_견적서(D.H)_S-05-328(오리온 OFV(베트남)-원본" xfId="680"/>
    <cellStyle name="_원우정밀송탄_견적서(D.H)_S-05-328(오리온 OFV(베트남)-원본_사본 - 영화관EHP공조기(오션)" xfId="681"/>
    <cellStyle name="_원우정밀송탄_견적서(D.H)_S-05-328(오리온 OFV(베트남)-원본_영화관EHP공조기(오션)" xfId="682"/>
    <cellStyle name="_원우정밀송탄_견적서(D.H)_S-05-328(오리온 OFV(베트남)-원본_천안두정문화상업시설견적(오션)0724" xfId="683"/>
    <cellStyle name="_원우정밀송탄_견적서(D.H)_사본 - 영화관EHP공조기(오션)" xfId="677"/>
    <cellStyle name="_원우정밀송탄_견적서(D.H)_영화관EHP공조기(오션)" xfId="678"/>
    <cellStyle name="_원우정밀송탄_견적서(D.H)_천안두정문화상업시설견적(오션)0724" xfId="679"/>
    <cellStyle name="_원우정밀송탄_견적서(공조)" xfId="668"/>
    <cellStyle name="_원우정밀송탄_견적서(공조)_S-05-328(오리온 OFV(베트남)-원본" xfId="672"/>
    <cellStyle name="_원우정밀송탄_견적서(공조)_S-05-328(오리온 OFV(베트남)-원본_사본 - 영화관EHP공조기(오션)" xfId="673"/>
    <cellStyle name="_원우정밀송탄_견적서(공조)_S-05-328(오리온 OFV(베트남)-원본_영화관EHP공조기(오션)" xfId="674"/>
    <cellStyle name="_원우정밀송탄_견적서(공조)_S-05-328(오리온 OFV(베트남)-원본_천안두정문화상업시설견적(오션)0724" xfId="675"/>
    <cellStyle name="_원우정밀송탄_견적서(공조)_사본 - 영화관EHP공조기(오션)" xfId="669"/>
    <cellStyle name="_원우정밀송탄_견적서(공조)_영화관EHP공조기(오션)" xfId="670"/>
    <cellStyle name="_원우정밀송탄_견적서(공조)_천안두정문화상업시설견적(오션)0724" xfId="671"/>
    <cellStyle name="_원우정밀송탄_견적서양식-1" xfId="684"/>
    <cellStyle name="_원우정밀송탄_견적서양식-1_S-05-328(오리온 OFV(베트남)-원본" xfId="688"/>
    <cellStyle name="_원우정밀송탄_견적서양식-1_S-05-328(오리온 OFV(베트남)-원본_사본 - 영화관EHP공조기(오션)" xfId="689"/>
    <cellStyle name="_원우정밀송탄_견적서양식-1_S-05-328(오리온 OFV(베트남)-원본_영화관EHP공조기(오션)" xfId="690"/>
    <cellStyle name="_원우정밀송탄_견적서양식-1_S-05-328(오리온 OFV(베트남)-원본_천안두정문화상업시설견적(오션)0724" xfId="691"/>
    <cellStyle name="_원우정밀송탄_견적서양식-1_사본 - 영화관EHP공조기(오션)" xfId="685"/>
    <cellStyle name="_원우정밀송탄_견적서양식-1_영화관EHP공조기(오션)" xfId="686"/>
    <cellStyle name="_원우정밀송탄_견적서양식-1_천안두정문화상업시설견적(오션)0724" xfId="687"/>
    <cellStyle name="_원우정밀송탄_견적서양식-UPS-맥스컴-0728" xfId="692"/>
    <cellStyle name="_원우정밀송탄_견적서양식-UPS-맥스컴-0728_S-05-328(오리온 OFV(베트남)-원본" xfId="696"/>
    <cellStyle name="_원우정밀송탄_견적서양식-UPS-맥스컴-0728_S-05-328(오리온 OFV(베트남)-원본_사본 - 영화관EHP공조기(오션)" xfId="697"/>
    <cellStyle name="_원우정밀송탄_견적서양식-UPS-맥스컴-0728_S-05-328(오리온 OFV(베트남)-원본_영화관EHP공조기(오션)" xfId="698"/>
    <cellStyle name="_원우정밀송탄_견적서양식-UPS-맥스컴-0728_S-05-328(오리온 OFV(베트남)-원본_천안두정문화상업시설견적(오션)0724" xfId="699"/>
    <cellStyle name="_원우정밀송탄_견적서양식-UPS-맥스컴-0728_사본 - 영화관EHP공조기(오션)" xfId="693"/>
    <cellStyle name="_원우정밀송탄_견적서양식-UPS-맥스컴-0728_영화관EHP공조기(오션)" xfId="694"/>
    <cellStyle name="_원우정밀송탄_견적서양식-UPS-맥스컴-0728_천안두정문화상업시설견적(오션)0724" xfId="695"/>
    <cellStyle name="_원우정밀송탄_내역서" xfId="700"/>
    <cellStyle name="_원우정밀송탄_내역서(FMS_SMS)" xfId="701"/>
    <cellStyle name="_원우정밀송탄_내역서(FMS_SMS)_S-05-328(오리온 OFV(베트남)-원본" xfId="705"/>
    <cellStyle name="_원우정밀송탄_내역서(FMS_SMS)_S-05-328(오리온 OFV(베트남)-원본_사본 - 영화관EHP공조기(오션)" xfId="706"/>
    <cellStyle name="_원우정밀송탄_내역서(FMS_SMS)_S-05-328(오리온 OFV(베트남)-원본_영화관EHP공조기(오션)" xfId="707"/>
    <cellStyle name="_원우정밀송탄_내역서(FMS_SMS)_S-05-328(오리온 OFV(베트남)-원본_천안두정문화상업시설견적(오션)0724" xfId="708"/>
    <cellStyle name="_원우정밀송탄_내역서(FMS_SMS)_사본 - 영화관EHP공조기(오션)" xfId="702"/>
    <cellStyle name="_원우정밀송탄_내역서(FMS_SMS)_영화관EHP공조기(오션)" xfId="703"/>
    <cellStyle name="_원우정밀송탄_내역서(FMS_SMS)_천안두정문화상업시설견적(오션)0724" xfId="704"/>
    <cellStyle name="_원우정밀송탄_사본 - 영화관EHP공조기(오션)" xfId="709"/>
    <cellStyle name="_원우정밀송탄_소방견적" xfId="710"/>
    <cellStyle name="_원우정밀송탄_소방견적_S-05-328(오리온 OFV(베트남)-원본" xfId="714"/>
    <cellStyle name="_원우정밀송탄_소방견적_S-05-328(오리온 OFV(베트남)-원본_사본 - 영화관EHP공조기(오션)" xfId="715"/>
    <cellStyle name="_원우정밀송탄_소방견적_S-05-328(오리온 OFV(베트남)-원본_영화관EHP공조기(오션)" xfId="716"/>
    <cellStyle name="_원우정밀송탄_소방견적_S-05-328(오리온 OFV(베트남)-원본_천안두정문화상업시설견적(오션)0724" xfId="717"/>
    <cellStyle name="_원우정밀송탄_소방견적_사본 - 영화관EHP공조기(오션)" xfId="711"/>
    <cellStyle name="_원우정밀송탄_소방견적_영화관EHP공조기(오션)" xfId="712"/>
    <cellStyle name="_원우정밀송탄_소방견적_천안두정문화상업시설견적(오션)0724" xfId="713"/>
    <cellStyle name="_원우정밀송탄_영화관EHP공조기(오션)" xfId="718"/>
    <cellStyle name="_원우정밀송탄_이중마루 내역 및 물량산출서" xfId="719"/>
    <cellStyle name="_원우정밀송탄_이중마루 내역 및 물량산출서_S-05-328(오리온 OFV(베트남)-원본" xfId="723"/>
    <cellStyle name="_원우정밀송탄_이중마루 내역 및 물량산출서_S-05-328(오리온 OFV(베트남)-원본_사본 - 영화관EHP공조기(오션)" xfId="724"/>
    <cellStyle name="_원우정밀송탄_이중마루 내역 및 물량산출서_S-05-328(오리온 OFV(베트남)-원본_영화관EHP공조기(오션)" xfId="725"/>
    <cellStyle name="_원우정밀송탄_이중마루 내역 및 물량산출서_S-05-328(오리온 OFV(베트남)-원본_천안두정문화상업시설견적(오션)0724" xfId="726"/>
    <cellStyle name="_원우정밀송탄_이중마루 내역 및 물량산출서_사본 - 영화관EHP공조기(오션)" xfId="720"/>
    <cellStyle name="_원우정밀송탄_이중마루 내역 및 물량산출서_영화관EHP공조기(오션)" xfId="721"/>
    <cellStyle name="_원우정밀송탄_이중마루 내역 및 물량산출서_천안두정문화상업시설견적(오션)0724" xfId="722"/>
    <cellStyle name="_원우정밀송탄_이중마루내역서" xfId="727"/>
    <cellStyle name="_원우정밀송탄_이중마루내역서_S-05-328(오리온 OFV(베트남)-원본" xfId="731"/>
    <cellStyle name="_원우정밀송탄_이중마루내역서_S-05-328(오리온 OFV(베트남)-원본_사본 - 영화관EHP공조기(오션)" xfId="732"/>
    <cellStyle name="_원우정밀송탄_이중마루내역서_S-05-328(오리온 OFV(베트남)-원본_영화관EHP공조기(오션)" xfId="733"/>
    <cellStyle name="_원우정밀송탄_이중마루내역서_S-05-328(오리온 OFV(베트남)-원본_천안두정문화상업시설견적(오션)0724" xfId="734"/>
    <cellStyle name="_원우정밀송탄_이중마루내역서_사본 - 영화관EHP공조기(오션)" xfId="728"/>
    <cellStyle name="_원우정밀송탄_이중마루내역서_영화관EHP공조기(오션)" xfId="729"/>
    <cellStyle name="_원우정밀송탄_이중마루내역서_천안두정문화상업시설견적(오션)0724" xfId="730"/>
    <cellStyle name="_원우정밀송탄_천안두정문화상업시설견적(오션)0724" xfId="735"/>
    <cellStyle name="_원우정밀송탄_총괄" xfId="736"/>
    <cellStyle name="_원우정밀송탄_총괄_S-05-328(오리온 OFV(베트남)-원본" xfId="740"/>
    <cellStyle name="_원우정밀송탄_총괄_S-05-328(오리온 OFV(베트남)-원본_사본 - 영화관EHP공조기(오션)" xfId="741"/>
    <cellStyle name="_원우정밀송탄_총괄_S-05-328(오리온 OFV(베트남)-원본_영화관EHP공조기(오션)" xfId="742"/>
    <cellStyle name="_원우정밀송탄_총괄_S-05-328(오리온 OFV(베트남)-원본_천안두정문화상업시설견적(오션)0724" xfId="743"/>
    <cellStyle name="_원우정밀송탄_총괄_사본 - 영화관EHP공조기(오션)" xfId="737"/>
    <cellStyle name="_원우정밀송탄_총괄_영화관EHP공조기(오션)" xfId="738"/>
    <cellStyle name="_원우정밀송탄_총괄_천안두정문화상업시설견적(오션)0724" xfId="739"/>
    <cellStyle name="_유강초수배전" xfId="772"/>
    <cellStyle name="_유기전기1(동영ENG내역)" xfId="773"/>
    <cellStyle name="_을지" xfId="774"/>
    <cellStyle name="_의성중학교증축공사" xfId="775"/>
    <cellStyle name="_이곡_국민체육센터(수영장)_건립-전기(1105)" xfId="776"/>
    <cellStyle name="_자금청구8월" xfId="777"/>
    <cellStyle name="_자금청구9월" xfId="778"/>
    <cellStyle name="_장산제1배수문외17개소 전기공사" xfId="779"/>
    <cellStyle name="_장성초등학교" xfId="780"/>
    <cellStyle name="_재료비" xfId="781"/>
    <cellStyle name="_전기" xfId="782"/>
    <cellStyle name="_전기1" xfId="783"/>
    <cellStyle name="_전기공사원가, 단가대비" xfId="784"/>
    <cellStyle name="_전기내역" xfId="785"/>
    <cellStyle name="_전기내역(내부)" xfId="786"/>
    <cellStyle name="_전기내역_1" xfId="787"/>
    <cellStyle name="_전기방식" xfId="788"/>
    <cellStyle name="_전기방식_28개소" xfId="789"/>
    <cellStyle name="_전기방식_내역" xfId="790"/>
    <cellStyle name="_전기방식_내역1" xfId="791"/>
    <cellStyle name="_전기방식_담암제1배수문외1개소" xfId="792"/>
    <cellStyle name="_전기방식_담암제1수문외1개소자동화전기공사내역서" xfId="793"/>
    <cellStyle name="_전기방식_담암제2수문외1개소자동화전기공사내역서" xfId="794"/>
    <cellStyle name="_전기방식_비교내역서" xfId="795"/>
    <cellStyle name="_전기방식_장산제1배수문외19개소1" xfId="796"/>
    <cellStyle name="_전동차검사(수정)" xfId="797"/>
    <cellStyle name="_전자지불(삼성SDS)" xfId="798"/>
    <cellStyle name="_전자지불-(케이비)" xfId="799"/>
    <cellStyle name="_전체 개괄 내역(삼성SDS)" xfId="800"/>
    <cellStyle name="_제주물항" xfId="801"/>
    <cellStyle name="_주유소 내역최종12.11" xfId="802"/>
    <cellStyle name="_직접경비" xfId="803"/>
    <cellStyle name="_집계" xfId="804"/>
    <cellStyle name="_창(에리트(설치제외)" xfId="805"/>
    <cellStyle name="_창작스튜디오-전기공사" xfId="806"/>
    <cellStyle name="_총괄" xfId="807"/>
    <cellStyle name="_추정금액" xfId="808"/>
    <cellStyle name="_칠보산자연휴양림신축공사(전기)" xfId="809"/>
    <cellStyle name="_테마공사새로03" xfId="810"/>
    <cellStyle name="_통신(일위대가) 통신_(최종본)" xfId="811"/>
    <cellStyle name="_통신공사원가, 단가대비" xfId="812"/>
    <cellStyle name="_표지" xfId="813"/>
    <cellStyle name="_표지," xfId="814"/>
    <cellStyle name="_표지및원가계산" xfId="815"/>
    <cellStyle name="_품의서" xfId="816"/>
    <cellStyle name="_품의서_Book1" xfId="817"/>
    <cellStyle name="_항만관리사업소청사건립공사(전기)" xfId="818"/>
    <cellStyle name="_항만해운청전기산출근거" xfId="819"/>
    <cellStyle name="_항만해운청통신산출근거" xfId="820"/>
    <cellStyle name="_항온항습기" xfId="821"/>
    <cellStyle name="_해안초증축전체예산" xfId="822"/>
    <cellStyle name="_현설용내역(0416)" xfId="823"/>
    <cellStyle name="_현설자료(방음벽)" xfId="824"/>
    <cellStyle name="_현설자료(방음벽)_Book1" xfId="843"/>
    <cellStyle name="_현설자료(방음벽)_서초동 현설자료(골조공사)" xfId="825"/>
    <cellStyle name="_현설자료(방음벽)_서초동 현설자료(골조공사)_Book1" xfId="836"/>
    <cellStyle name="_현설자료(방음벽)_서초동 현설자료(골조공사)_서초동 현설자료(골조공사)" xfId="826"/>
    <cellStyle name="_현설자료(방음벽)_서초동 현설자료(골조공사)_서초동 현설자료(골조공사)_Book1" xfId="831"/>
    <cellStyle name="_현설자료(방음벽)_서초동 현설자료(골조공사)_서초동 현설자료(골조공사)_서초동 현설자료(도배공사)" xfId="827"/>
    <cellStyle name="_현설자료(방음벽)_서초동 현설자료(골조공사)_서초동 현설자료(골조공사)_서초동 현설자료(도배공사)_Book1" xfId="828"/>
    <cellStyle name="_현설자료(방음벽)_서초동 현설자료(골조공사)_서초동 현설자료(골조공사)_서초동 현설자료(타일공사050619)" xfId="829"/>
    <cellStyle name="_현설자료(방음벽)_서초동 현설자료(골조공사)_서초동 현설자료(골조공사)_서초동 현설자료(타일공사050619)_Book1" xfId="830"/>
    <cellStyle name="_현설자료(방음벽)_서초동 현설자료(골조공사)_서초동 현설자료(도배공사)" xfId="832"/>
    <cellStyle name="_현설자료(방음벽)_서초동 현설자료(골조공사)_서초동 현설자료(도배공사)_Book1" xfId="833"/>
    <cellStyle name="_현설자료(방음벽)_서초동 현설자료(골조공사)_서초동 현설자료(타일공사050619)" xfId="834"/>
    <cellStyle name="_현설자료(방음벽)_서초동 현설자료(골조공사)_서초동 현설자료(타일공사050619)_Book1" xfId="835"/>
    <cellStyle name="_현설자료(방음벽)_서초동 현설자료(미장공사050619)" xfId="837"/>
    <cellStyle name="_현설자료(방음벽)_서초동 현설자료(미장공사050619)_Book1" xfId="842"/>
    <cellStyle name="_현설자료(방음벽)_서초동 현설자료(미장공사050619)_서초동 현설자료(도배공사)" xfId="838"/>
    <cellStyle name="_현설자료(방음벽)_서초동 현설자료(미장공사050619)_서초동 현설자료(도배공사)_Book1" xfId="839"/>
    <cellStyle name="_현설자료(방음벽)_서초동 현설자료(미장공사050619)_서초동 현설자료(타일공사050619)" xfId="840"/>
    <cellStyle name="_현설자료(방음벽)_서초동 현설자료(미장공사050619)_서초동 현설자료(타일공사050619)_Book1" xfId="841"/>
    <cellStyle name="_화동초-전기" xfId="844"/>
    <cellStyle name="_화성태안아파트" xfId="845"/>
    <cellStyle name="_화원마을금고" xfId="846"/>
    <cellStyle name="_화장실내역" xfId="847"/>
    <cellStyle name="_황산교회" xfId="848"/>
    <cellStyle name="¡¾¨u￠￢ⓒ÷A¨u," xfId="972"/>
    <cellStyle name="¨" xfId="973"/>
    <cellStyle name="¨_FKL 견적 내역서" xfId="1050"/>
    <cellStyle name="¨_FKL 견적 내역서_0809" xfId="1051"/>
    <cellStyle name="¨_FKL 견적 내역서_0809_S-05-328(오리온 OFV(베트남)-원본" xfId="1055"/>
    <cellStyle name="¨_FKL 견적 내역서_0809_S-05-328(오리온 OFV(베트남)-원본_사본 - 영화관EHP공조기(오션)" xfId="1056"/>
    <cellStyle name="¨_FKL 견적 내역서_0809_S-05-328(오리온 OFV(베트남)-원본_영화관EHP공조기(오션)" xfId="1057"/>
    <cellStyle name="¨_FKL 견적 내역서_0809_S-05-328(오리온 OFV(베트남)-원본_천안두정문화상업시설견적(오션)0724" xfId="1058"/>
    <cellStyle name="¨_FKL 견적 내역서_0809_사본 - 영화관EHP공조기(오션)" xfId="1052"/>
    <cellStyle name="¨_FKL 견적 내역서_0809_영화관EHP공조기(오션)" xfId="1053"/>
    <cellStyle name="¨_FKL 견적 내역서_0809_천안두정문화상업시설견적(오션)0724" xfId="1054"/>
    <cellStyle name="¨_FKL 견적 내역서_0916" xfId="1059"/>
    <cellStyle name="¨_FKL 견적 내역서_0916_S-05-328(오리온 OFV(베트남)-원본" xfId="1063"/>
    <cellStyle name="¨_FKL 견적 내역서_0916_S-05-328(오리온 OFV(베트남)-원본_사본 - 영화관EHP공조기(오션)" xfId="1064"/>
    <cellStyle name="¨_FKL 견적 내역서_0916_S-05-328(오리온 OFV(베트남)-원본_영화관EHP공조기(오션)" xfId="1065"/>
    <cellStyle name="¨_FKL 견적 내역서_0916_S-05-328(오리온 OFV(베트남)-원본_천안두정문화상업시설견적(오션)0724" xfId="1066"/>
    <cellStyle name="¨_FKL 견적 내역서_0916_사본 - 영화관EHP공조기(오션)" xfId="1060"/>
    <cellStyle name="¨_FKL 견적 내역서_0916_영화관EHP공조기(오션)" xfId="1061"/>
    <cellStyle name="¨_FKL 견적 내역서_0916_천안두정문화상업시설견적(오션)0724" xfId="1062"/>
    <cellStyle name="¨_FKL 견적 내역서_S-05-328(오리온 OFV(베트남)-원본" xfId="1070"/>
    <cellStyle name="¨_FKL 견적 내역서_S-05-328(오리온 OFV(베트남)-원본_사본 - 영화관EHP공조기(오션)" xfId="1071"/>
    <cellStyle name="¨_FKL 견적 내역서_S-05-328(오리온 OFV(베트남)-원본_영화관EHP공조기(오션)" xfId="1072"/>
    <cellStyle name="¨_FKL 견적 내역서_S-05-328(오리온 OFV(베트남)-원본_천안두정문화상업시설견적(오션)0724" xfId="1073"/>
    <cellStyle name="¨_FKL 견적 내역서_사본 - 영화관EHP공조기(오션)" xfId="1067"/>
    <cellStyle name="¨_FKL 견적 내역서_영화관EHP공조기(오션)" xfId="1068"/>
    <cellStyle name="¨_FKL 견적 내역서_천안두정문화상업시설견적(오션)0724" xfId="1069"/>
    <cellStyle name="¨_S-05-328(오리온 OFV(베트남)-원본" xfId="1074"/>
    <cellStyle name="¨_S-05-328(오리온 OFV(베트남)-원본_사본 - 영화관EHP공조기(오션)" xfId="1075"/>
    <cellStyle name="¨_S-05-328(오리온 OFV(베트남)-원본_영화관EHP공조기(오션)" xfId="1076"/>
    <cellStyle name="¨_S-05-328(오리온 OFV(베트남)-원본_천안두정문화상업시설견적(오션)0724" xfId="1077"/>
    <cellStyle name="¨_견적서(D.H)" xfId="982"/>
    <cellStyle name="¨_견적서(D.H)_S-05-328(오리온 OFV(베트남)-원본" xfId="986"/>
    <cellStyle name="¨_견적서(D.H)_S-05-328(오리온 OFV(베트남)-원본_사본 - 영화관EHP공조기(오션)" xfId="987"/>
    <cellStyle name="¨_견적서(D.H)_S-05-328(오리온 OFV(베트남)-원본_영화관EHP공조기(오션)" xfId="988"/>
    <cellStyle name="¨_견적서(D.H)_S-05-328(오리온 OFV(베트남)-원본_천안두정문화상업시설견적(오션)0724" xfId="989"/>
    <cellStyle name="¨_견적서(D.H)_사본 - 영화관EHP공조기(오션)" xfId="983"/>
    <cellStyle name="¨_견적서(D.H)_영화관EHP공조기(오션)" xfId="984"/>
    <cellStyle name="¨_견적서(D.H)_천안두정문화상업시설견적(오션)0724" xfId="985"/>
    <cellStyle name="¨_견적서(공조)" xfId="974"/>
    <cellStyle name="¨_견적서(공조)_S-05-328(오리온 OFV(베트남)-원본" xfId="978"/>
    <cellStyle name="¨_견적서(공조)_S-05-328(오리온 OFV(베트남)-원본_사본 - 영화관EHP공조기(오션)" xfId="979"/>
    <cellStyle name="¨_견적서(공조)_S-05-328(오리온 OFV(베트남)-원본_영화관EHP공조기(오션)" xfId="980"/>
    <cellStyle name="¨_견적서(공조)_S-05-328(오리온 OFV(베트남)-원본_천안두정문화상업시설견적(오션)0724" xfId="981"/>
    <cellStyle name="¨_견적서(공조)_사본 - 영화관EHP공조기(오션)" xfId="975"/>
    <cellStyle name="¨_견적서(공조)_영화관EHP공조기(오션)" xfId="976"/>
    <cellStyle name="¨_견적서(공조)_천안두정문화상업시설견적(오션)0724" xfId="977"/>
    <cellStyle name="¨_견적서양식-1" xfId="990"/>
    <cellStyle name="¨_견적서양식-1_S-05-328(오리온 OFV(베트남)-원본" xfId="994"/>
    <cellStyle name="¨_견적서양식-1_S-05-328(오리온 OFV(베트남)-원본_사본 - 영화관EHP공조기(오션)" xfId="995"/>
    <cellStyle name="¨_견적서양식-1_S-05-328(오리온 OFV(베트남)-원본_영화관EHP공조기(오션)" xfId="996"/>
    <cellStyle name="¨_견적서양식-1_S-05-328(오리온 OFV(베트남)-원본_천안두정문화상업시설견적(오션)0724" xfId="997"/>
    <cellStyle name="¨_견적서양식-1_사본 - 영화관EHP공조기(오션)" xfId="991"/>
    <cellStyle name="¨_견적서양식-1_영화관EHP공조기(오션)" xfId="992"/>
    <cellStyle name="¨_견적서양식-1_천안두정문화상업시설견적(오션)0724" xfId="993"/>
    <cellStyle name="¨_견적서양식-UPS-맥스컴-0728" xfId="998"/>
    <cellStyle name="¨_견적서양식-UPS-맥스컴-0728_S-05-328(오리온 OFV(베트남)-원본" xfId="1002"/>
    <cellStyle name="¨_견적서양식-UPS-맥스컴-0728_S-05-328(오리온 OFV(베트남)-원본_사본 - 영화관EHP공조기(오션)" xfId="1003"/>
    <cellStyle name="¨_견적서양식-UPS-맥스컴-0728_S-05-328(오리온 OFV(베트남)-원본_영화관EHP공조기(오션)" xfId="1004"/>
    <cellStyle name="¨_견적서양식-UPS-맥스컴-0728_S-05-328(오리온 OFV(베트남)-원본_천안두정문화상업시설견적(오션)0724" xfId="1005"/>
    <cellStyle name="¨_견적서양식-UPS-맥스컴-0728_사본 - 영화관EHP공조기(오션)" xfId="999"/>
    <cellStyle name="¨_견적서양식-UPS-맥스컴-0728_영화관EHP공조기(오션)" xfId="1000"/>
    <cellStyle name="¨_견적서양식-UPS-맥스컴-0728_천안두정문화상업시설견적(오션)0724" xfId="1001"/>
    <cellStyle name="¨_내역서" xfId="1006"/>
    <cellStyle name="¨_내역서(FMS_SMS)" xfId="1007"/>
    <cellStyle name="¨_내역서(FMS_SMS)_S-05-328(오리온 OFV(베트남)-원본" xfId="1011"/>
    <cellStyle name="¨_내역서(FMS_SMS)_S-05-328(오리온 OFV(베트남)-원본_사본 - 영화관EHP공조기(오션)" xfId="1012"/>
    <cellStyle name="¨_내역서(FMS_SMS)_S-05-328(오리온 OFV(베트남)-원본_영화관EHP공조기(오션)" xfId="1013"/>
    <cellStyle name="¨_내역서(FMS_SMS)_S-05-328(오리온 OFV(베트남)-원본_천안두정문화상업시설견적(오션)0724" xfId="1014"/>
    <cellStyle name="¨_내역서(FMS_SMS)_사본 - 영화관EHP공조기(오션)" xfId="1008"/>
    <cellStyle name="¨_내역서(FMS_SMS)_영화관EHP공조기(오션)" xfId="1009"/>
    <cellStyle name="¨_내역서(FMS_SMS)_천안두정문화상업시설견적(오션)0724" xfId="1010"/>
    <cellStyle name="¨_사본 - 영화관EHP공조기(오션)" xfId="1015"/>
    <cellStyle name="¨_소방견적" xfId="1016"/>
    <cellStyle name="¨_소방견적_S-05-328(오리온 OFV(베트남)-원본" xfId="1020"/>
    <cellStyle name="¨_소방견적_S-05-328(오리온 OFV(베트남)-원본_사본 - 영화관EHP공조기(오션)" xfId="1021"/>
    <cellStyle name="¨_소방견적_S-05-328(오리온 OFV(베트남)-원본_영화관EHP공조기(오션)" xfId="1022"/>
    <cellStyle name="¨_소방견적_S-05-328(오리온 OFV(베트남)-원본_천안두정문화상업시설견적(오션)0724" xfId="1023"/>
    <cellStyle name="¨_소방견적_사본 - 영화관EHP공조기(오션)" xfId="1017"/>
    <cellStyle name="¨_소방견적_영화관EHP공조기(오션)" xfId="1018"/>
    <cellStyle name="¨_소방견적_천안두정문화상업시설견적(오션)0724" xfId="1019"/>
    <cellStyle name="¨_영화관EHP공조기(오션)" xfId="1024"/>
    <cellStyle name="¨_이중마루 내역 및 물량산출서" xfId="1025"/>
    <cellStyle name="¨_이중마루 내역 및 물량산출서_S-05-328(오리온 OFV(베트남)-원본" xfId="1029"/>
    <cellStyle name="¨_이중마루 내역 및 물량산출서_S-05-328(오리온 OFV(베트남)-원본_사본 - 영화관EHP공조기(오션)" xfId="1030"/>
    <cellStyle name="¨_이중마루 내역 및 물량산출서_S-05-328(오리온 OFV(베트남)-원본_영화관EHP공조기(오션)" xfId="1031"/>
    <cellStyle name="¨_이중마루 내역 및 물량산출서_S-05-328(오리온 OFV(베트남)-원본_천안두정문화상업시설견적(오션)0724" xfId="1032"/>
    <cellStyle name="¨_이중마루 내역 및 물량산출서_사본 - 영화관EHP공조기(오션)" xfId="1026"/>
    <cellStyle name="¨_이중마루 내역 및 물량산출서_영화관EHP공조기(오션)" xfId="1027"/>
    <cellStyle name="¨_이중마루 내역 및 물량산출서_천안두정문화상업시설견적(오션)0724" xfId="1028"/>
    <cellStyle name="¨_이중마루내역서" xfId="1033"/>
    <cellStyle name="¨_이중마루내역서_S-05-328(오리온 OFV(베트남)-원본" xfId="1037"/>
    <cellStyle name="¨_이중마루내역서_S-05-328(오리온 OFV(베트남)-원본_사본 - 영화관EHP공조기(오션)" xfId="1038"/>
    <cellStyle name="¨_이중마루내역서_S-05-328(오리온 OFV(베트남)-원본_영화관EHP공조기(오션)" xfId="1039"/>
    <cellStyle name="¨_이중마루내역서_S-05-328(오리온 OFV(베트남)-원본_천안두정문화상업시설견적(오션)0724" xfId="1040"/>
    <cellStyle name="¨_이중마루내역서_사본 - 영화관EHP공조기(오션)" xfId="1034"/>
    <cellStyle name="¨_이중마루내역서_영화관EHP공조기(오션)" xfId="1035"/>
    <cellStyle name="¨_이중마루내역서_천안두정문화상업시설견적(오션)0724" xfId="1036"/>
    <cellStyle name="¨_천안두정문화상업시설견적(오션)0724" xfId="1041"/>
    <cellStyle name="¨_총괄" xfId="1042"/>
    <cellStyle name="¨_총괄_S-05-328(오리온 OFV(베트남)-원본" xfId="1046"/>
    <cellStyle name="¨_총괄_S-05-328(오리온 OFV(베트남)-원본_사본 - 영화관EHP공조기(오션)" xfId="1047"/>
    <cellStyle name="¨_총괄_S-05-328(오리온 OFV(베트남)-원본_영화관EHP공조기(오션)" xfId="1048"/>
    <cellStyle name="¨_총괄_S-05-328(오리온 OFV(베트남)-원본_천안두정문화상업시설견적(오션)0724" xfId="1049"/>
    <cellStyle name="¨_총괄_사본 - 영화관EHP공조기(오션)" xfId="1043"/>
    <cellStyle name="¨_총괄_영화관EHP공조기(오션)" xfId="1044"/>
    <cellStyle name="¨_총괄_천안두정문화상업시설견적(오션)0724" xfId="1045"/>
    <cellStyle name="´þ·?" xfId="1078"/>
    <cellStyle name="´Þ·¯" xfId="1079"/>
    <cellStyle name="’E‰Y [0.00]_laroux" xfId="1080"/>
    <cellStyle name="’E‰Y_laroux" xfId="1081"/>
    <cellStyle name="¤@?e_TEST-1 " xfId="1084"/>
    <cellStyle name="\MNPREF32.DLL&amp;" xfId="1091"/>
    <cellStyle name="△백분율" xfId="1082"/>
    <cellStyle name="△콤마" xfId="1083"/>
    <cellStyle name="°ia¤¼o¼ya¡" xfId="1085"/>
    <cellStyle name="°íÁ¤¼Ò¼ýÁ¡" xfId="1086"/>
    <cellStyle name="°ia¤aa·a1" xfId="1087"/>
    <cellStyle name="°íÁ¤Ãâ·Â1" xfId="1088"/>
    <cellStyle name="°ia¤aa·a2" xfId="1089"/>
    <cellStyle name="°íÁ¤Ãâ·Â2" xfId="1090"/>
    <cellStyle name="" xfId="1"/>
    <cellStyle name="_x0007_ _x000d__x000d_­­_x0007_ ­" xfId="2693"/>
    <cellStyle name="_x0007__x0009__x000d__x000d_­­_x0007__x0009_­" xfId="3"/>
    <cellStyle name="0%" xfId="1092"/>
    <cellStyle name="0,0_x000d__x000a_NA_x000d__x000a_" xfId="1093"/>
    <cellStyle name="0.0" xfId="1094"/>
    <cellStyle name="0.0%" xfId="1095"/>
    <cellStyle name="0.0_동서유지견적서(130319)최종(1)" xfId="2696"/>
    <cellStyle name="0.00" xfId="1096"/>
    <cellStyle name="0.00%" xfId="1097"/>
    <cellStyle name="0.00_동서유지견적서(130319)최종(1)" xfId="2697"/>
    <cellStyle name="0.000%" xfId="1098"/>
    <cellStyle name="0.0000%" xfId="1099"/>
    <cellStyle name="'0.9" xfId="1100"/>
    <cellStyle name="1" xfId="1101"/>
    <cellStyle name="1_내역서-1" xfId="1102"/>
    <cellStyle name="1_대구지검 안동지청 신축공사(제출)" xfId="1103"/>
    <cellStyle name="1_도촌설계변경내역서(1)(1).xls0" xfId="1104"/>
    <cellStyle name="1_동서유지견적서(130319)최종(1)" xfId="2698"/>
    <cellStyle name="1_성주권역 지열공사비(90RT-최종)전체" xfId="1105"/>
    <cellStyle name="1_시민계략공사" xfId="1106"/>
    <cellStyle name="1_시민계략공사_전기-한남" xfId="1107"/>
    <cellStyle name="1_화명2고등학교" xfId="1108"/>
    <cellStyle name="10" xfId="1109"/>
    <cellStyle name="100" xfId="1110"/>
    <cellStyle name="120" xfId="1111"/>
    <cellStyle name="19990216" xfId="1112"/>
    <cellStyle name="¹e" xfId="1114"/>
    <cellStyle name="¹eº" xfId="1115"/>
    <cellStyle name="¹éº" xfId="1116"/>
    <cellStyle name="¹eº_마곡보완" xfId="1117"/>
    <cellStyle name="¹éº_마곡보완" xfId="1118"/>
    <cellStyle name="¹eº_율북보완" xfId="1119"/>
    <cellStyle name="¹éº_율북보완" xfId="1120"/>
    <cellStyle name="¹éºÐÀ²_¿îÀüÀÚ±Ý" xfId="1121"/>
    <cellStyle name="¹eºÐA²_AIAIC°AuCoE² " xfId="1122"/>
    <cellStyle name="1월" xfId="1113"/>
    <cellStyle name="2" xfId="1123"/>
    <cellStyle name="³?a￥" xfId="1124"/>
    <cellStyle name="³¯Â¥" xfId="1125"/>
    <cellStyle name="60" xfId="1126"/>
    <cellStyle name="_x0014_7." xfId="1127"/>
    <cellStyle name="A" xfId="1837"/>
    <cellStyle name="A_FKL 견적 내역서" xfId="1914"/>
    <cellStyle name="A_FKL 견적 내역서_0809" xfId="1915"/>
    <cellStyle name="A_FKL 견적 내역서_0809_S-05-328(오리온 OFV(베트남)-원본" xfId="1919"/>
    <cellStyle name="A_FKL 견적 내역서_0809_S-05-328(오리온 OFV(베트남)-원본_사본 - 영화관EHP공조기(오션)" xfId="1920"/>
    <cellStyle name="A_FKL 견적 내역서_0809_S-05-328(오리온 OFV(베트남)-원본_영화관EHP공조기(오션)" xfId="1921"/>
    <cellStyle name="A_FKL 견적 내역서_0809_S-05-328(오리온 OFV(베트남)-원본_천안두정문화상업시설견적(오션)0724" xfId="1922"/>
    <cellStyle name="A_FKL 견적 내역서_0809_사본 - 영화관EHP공조기(오션)" xfId="1916"/>
    <cellStyle name="A_FKL 견적 내역서_0809_영화관EHP공조기(오션)" xfId="1917"/>
    <cellStyle name="A_FKL 견적 내역서_0809_천안두정문화상업시설견적(오션)0724" xfId="1918"/>
    <cellStyle name="A_FKL 견적 내역서_0916" xfId="1923"/>
    <cellStyle name="A_FKL 견적 내역서_0916_S-05-328(오리온 OFV(베트남)-원본" xfId="1927"/>
    <cellStyle name="A_FKL 견적 내역서_0916_S-05-328(오리온 OFV(베트남)-원본_사본 - 영화관EHP공조기(오션)" xfId="1928"/>
    <cellStyle name="A_FKL 견적 내역서_0916_S-05-328(오리온 OFV(베트남)-원본_영화관EHP공조기(오션)" xfId="1929"/>
    <cellStyle name="A_FKL 견적 내역서_0916_S-05-328(오리온 OFV(베트남)-원본_천안두정문화상업시설견적(오션)0724" xfId="1930"/>
    <cellStyle name="A_FKL 견적 내역서_0916_사본 - 영화관EHP공조기(오션)" xfId="1924"/>
    <cellStyle name="A_FKL 견적 내역서_0916_영화관EHP공조기(오션)" xfId="1925"/>
    <cellStyle name="A_FKL 견적 내역서_0916_천안두정문화상업시설견적(오션)0724" xfId="1926"/>
    <cellStyle name="A_FKL 견적 내역서_S-05-328(오리온 OFV(베트남)-원본" xfId="1934"/>
    <cellStyle name="A_FKL 견적 내역서_S-05-328(오리온 OFV(베트남)-원본_사본 - 영화관EHP공조기(오션)" xfId="1935"/>
    <cellStyle name="A_FKL 견적 내역서_S-05-328(오리온 OFV(베트남)-원본_영화관EHP공조기(오션)" xfId="1936"/>
    <cellStyle name="A_FKL 견적 내역서_S-05-328(오리온 OFV(베트남)-원본_천안두정문화상업시설견적(오션)0724" xfId="1937"/>
    <cellStyle name="A_FKL 견적 내역서_사본 - 영화관EHP공조기(오션)" xfId="1931"/>
    <cellStyle name="A_FKL 견적 내역서_영화관EHP공조기(오션)" xfId="1932"/>
    <cellStyle name="A_FKL 견적 내역서_천안두정문화상업시설견적(오션)0724" xfId="1933"/>
    <cellStyle name="A_S-05-328(오리온 OFV(베트남)-원본" xfId="1938"/>
    <cellStyle name="A_S-05-328(오리온 OFV(베트남)-원본_사본 - 영화관EHP공조기(오션)" xfId="1939"/>
    <cellStyle name="A_S-05-328(오리온 OFV(베트남)-원본_영화관EHP공조기(오션)" xfId="1940"/>
    <cellStyle name="A_S-05-328(오리온 OFV(베트남)-원본_천안두정문화상업시설견적(오션)0724" xfId="1941"/>
    <cellStyle name="A_견적서(D.H)" xfId="1846"/>
    <cellStyle name="A_견적서(D.H)_S-05-328(오리온 OFV(베트남)-원본" xfId="1850"/>
    <cellStyle name="A_견적서(D.H)_S-05-328(오리온 OFV(베트남)-원본_사본 - 영화관EHP공조기(오션)" xfId="1851"/>
    <cellStyle name="A_견적서(D.H)_S-05-328(오리온 OFV(베트남)-원본_영화관EHP공조기(오션)" xfId="1852"/>
    <cellStyle name="A_견적서(D.H)_S-05-328(오리온 OFV(베트남)-원본_천안두정문화상업시설견적(오션)0724" xfId="1853"/>
    <cellStyle name="A_견적서(D.H)_사본 - 영화관EHP공조기(오션)" xfId="1847"/>
    <cellStyle name="A_견적서(D.H)_영화관EHP공조기(오션)" xfId="1848"/>
    <cellStyle name="A_견적서(D.H)_천안두정문화상업시설견적(오션)0724" xfId="1849"/>
    <cellStyle name="A_견적서(공조)" xfId="1838"/>
    <cellStyle name="A_견적서(공조)_S-05-328(오리온 OFV(베트남)-원본" xfId="1842"/>
    <cellStyle name="A_견적서(공조)_S-05-328(오리온 OFV(베트남)-원본_사본 - 영화관EHP공조기(오션)" xfId="1843"/>
    <cellStyle name="A_견적서(공조)_S-05-328(오리온 OFV(베트남)-원본_영화관EHP공조기(오션)" xfId="1844"/>
    <cellStyle name="A_견적서(공조)_S-05-328(오리온 OFV(베트남)-원본_천안두정문화상업시설견적(오션)0724" xfId="1845"/>
    <cellStyle name="A_견적서(공조)_사본 - 영화관EHP공조기(오션)" xfId="1839"/>
    <cellStyle name="A_견적서(공조)_영화관EHP공조기(오션)" xfId="1840"/>
    <cellStyle name="A_견적서(공조)_천안두정문화상업시설견적(오션)0724" xfId="1841"/>
    <cellStyle name="A_견적서양식-1" xfId="1854"/>
    <cellStyle name="A_견적서양식-1_S-05-328(오리온 OFV(베트남)-원본" xfId="1858"/>
    <cellStyle name="A_견적서양식-1_S-05-328(오리온 OFV(베트남)-원본_사본 - 영화관EHP공조기(오션)" xfId="1859"/>
    <cellStyle name="A_견적서양식-1_S-05-328(오리온 OFV(베트남)-원본_영화관EHP공조기(오션)" xfId="1860"/>
    <cellStyle name="A_견적서양식-1_S-05-328(오리온 OFV(베트남)-원본_천안두정문화상업시설견적(오션)0724" xfId="1861"/>
    <cellStyle name="A_견적서양식-1_사본 - 영화관EHP공조기(오션)" xfId="1855"/>
    <cellStyle name="A_견적서양식-1_영화관EHP공조기(오션)" xfId="1856"/>
    <cellStyle name="A_견적서양식-1_천안두정문화상업시설견적(오션)0724" xfId="1857"/>
    <cellStyle name="A_견적서양식-UPS-맥스컴-0728" xfId="1862"/>
    <cellStyle name="A_견적서양식-UPS-맥스컴-0728_S-05-328(오리온 OFV(베트남)-원본" xfId="1866"/>
    <cellStyle name="A_견적서양식-UPS-맥스컴-0728_S-05-328(오리온 OFV(베트남)-원본_사본 - 영화관EHP공조기(오션)" xfId="1867"/>
    <cellStyle name="A_견적서양식-UPS-맥스컴-0728_S-05-328(오리온 OFV(베트남)-원본_영화관EHP공조기(오션)" xfId="1868"/>
    <cellStyle name="A_견적서양식-UPS-맥스컴-0728_S-05-328(오리온 OFV(베트남)-원본_천안두정문화상업시설견적(오션)0724" xfId="1869"/>
    <cellStyle name="A_견적서양식-UPS-맥스컴-0728_사본 - 영화관EHP공조기(오션)" xfId="1863"/>
    <cellStyle name="A_견적서양식-UPS-맥스컴-0728_영화관EHP공조기(오션)" xfId="1864"/>
    <cellStyle name="A_견적서양식-UPS-맥스컴-0728_천안두정문화상업시설견적(오션)0724" xfId="1865"/>
    <cellStyle name="A_내역서" xfId="1870"/>
    <cellStyle name="A_내역서(FMS_SMS)" xfId="1871"/>
    <cellStyle name="A_내역서(FMS_SMS)_S-05-328(오리온 OFV(베트남)-원본" xfId="1875"/>
    <cellStyle name="A_내역서(FMS_SMS)_S-05-328(오리온 OFV(베트남)-원본_사본 - 영화관EHP공조기(오션)" xfId="1876"/>
    <cellStyle name="A_내역서(FMS_SMS)_S-05-328(오리온 OFV(베트남)-원본_영화관EHP공조기(오션)" xfId="1877"/>
    <cellStyle name="A_내역서(FMS_SMS)_S-05-328(오리온 OFV(베트남)-원본_천안두정문화상업시설견적(오션)0724" xfId="1878"/>
    <cellStyle name="A_내역서(FMS_SMS)_사본 - 영화관EHP공조기(오션)" xfId="1872"/>
    <cellStyle name="A_내역서(FMS_SMS)_영화관EHP공조기(오션)" xfId="1873"/>
    <cellStyle name="A_내역서(FMS_SMS)_천안두정문화상업시설견적(오션)0724" xfId="1874"/>
    <cellStyle name="A_사본 - 영화관EHP공조기(오션)" xfId="1879"/>
    <cellStyle name="A_소방견적" xfId="1880"/>
    <cellStyle name="A_소방견적_S-05-328(오리온 OFV(베트남)-원본" xfId="1884"/>
    <cellStyle name="A_소방견적_S-05-328(오리온 OFV(베트남)-원본_사본 - 영화관EHP공조기(오션)" xfId="1885"/>
    <cellStyle name="A_소방견적_S-05-328(오리온 OFV(베트남)-원본_영화관EHP공조기(오션)" xfId="1886"/>
    <cellStyle name="A_소방견적_S-05-328(오리온 OFV(베트남)-원본_천안두정문화상업시설견적(오션)0724" xfId="1887"/>
    <cellStyle name="A_소방견적_사본 - 영화관EHP공조기(오션)" xfId="1881"/>
    <cellStyle name="A_소방견적_영화관EHP공조기(오션)" xfId="1882"/>
    <cellStyle name="A_소방견적_천안두정문화상업시설견적(오션)0724" xfId="1883"/>
    <cellStyle name="A_영화관EHP공조기(오션)" xfId="1888"/>
    <cellStyle name="A_이중마루 내역 및 물량산출서" xfId="1889"/>
    <cellStyle name="A_이중마루 내역 및 물량산출서_S-05-328(오리온 OFV(베트남)-원본" xfId="1893"/>
    <cellStyle name="A_이중마루 내역 및 물량산출서_S-05-328(오리온 OFV(베트남)-원본_사본 - 영화관EHP공조기(오션)" xfId="1894"/>
    <cellStyle name="A_이중마루 내역 및 물량산출서_S-05-328(오리온 OFV(베트남)-원본_영화관EHP공조기(오션)" xfId="1895"/>
    <cellStyle name="A_이중마루 내역 및 물량산출서_S-05-328(오리온 OFV(베트남)-원본_천안두정문화상업시설견적(오션)0724" xfId="1896"/>
    <cellStyle name="A_이중마루 내역 및 물량산출서_사본 - 영화관EHP공조기(오션)" xfId="1890"/>
    <cellStyle name="A_이중마루 내역 및 물량산출서_영화관EHP공조기(오션)" xfId="1891"/>
    <cellStyle name="A_이중마루 내역 및 물량산출서_천안두정문화상업시설견적(오션)0724" xfId="1892"/>
    <cellStyle name="A_이중마루내역서" xfId="1897"/>
    <cellStyle name="A_이중마루내역서_S-05-328(오리온 OFV(베트남)-원본" xfId="1901"/>
    <cellStyle name="A_이중마루내역서_S-05-328(오리온 OFV(베트남)-원본_사본 - 영화관EHP공조기(오션)" xfId="1902"/>
    <cellStyle name="A_이중마루내역서_S-05-328(오리온 OFV(베트남)-원본_영화관EHP공조기(오션)" xfId="1903"/>
    <cellStyle name="A_이중마루내역서_S-05-328(오리온 OFV(베트남)-원본_천안두정문화상업시설견적(오션)0724" xfId="1904"/>
    <cellStyle name="A_이중마루내역서_사본 - 영화관EHP공조기(오션)" xfId="1898"/>
    <cellStyle name="A_이중마루내역서_영화관EHP공조기(오션)" xfId="1899"/>
    <cellStyle name="A_이중마루내역서_천안두정문화상업시설견적(오션)0724" xfId="1900"/>
    <cellStyle name="A_천안두정문화상업시설견적(오션)0724" xfId="1905"/>
    <cellStyle name="A_총괄" xfId="1906"/>
    <cellStyle name="A_총괄_S-05-328(오리온 OFV(베트남)-원본" xfId="1910"/>
    <cellStyle name="A_총괄_S-05-328(오리온 OFV(베트남)-원본_사본 - 영화관EHP공조기(오션)" xfId="1911"/>
    <cellStyle name="A_총괄_S-05-328(오리온 OFV(베트남)-원본_영화관EHP공조기(오션)" xfId="1912"/>
    <cellStyle name="A_총괄_S-05-328(오리온 OFV(베트남)-원본_천안두정문화상업시설견적(오션)0724" xfId="1913"/>
    <cellStyle name="A_총괄_사본 - 영화관EHP공조기(오션)" xfId="1907"/>
    <cellStyle name="A_총괄_영화관EHP공조기(오션)" xfId="1908"/>
    <cellStyle name="A_총괄_천안두정문화상업시설견적(오션)0724" xfId="1909"/>
    <cellStyle name="A¨" xfId="1942"/>
    <cellStyle name="A¨­￠￢￠O [0]_AO¨uRCN¡¾U " xfId="1943"/>
    <cellStyle name="A¨­￠￢￠O_AO¨uRCN¡¾U " xfId="1944"/>
    <cellStyle name="aa" xfId="1945"/>
    <cellStyle name="Aⓒ" xfId="1946"/>
    <cellStyle name="Actual Date" xfId="1947"/>
    <cellStyle name="Ae" xfId="1948"/>
    <cellStyle name="Åë" xfId="1949"/>
    <cellStyle name="Ae_FKL 견적 내역서" xfId="2106"/>
    <cellStyle name="Åë_FKL 견적 내역서" xfId="2107"/>
    <cellStyle name="Ae_FKL 견적 내역서_0809" xfId="2108"/>
    <cellStyle name="Åë_FKL 견적 내역서_0809" xfId="2109"/>
    <cellStyle name="Ae_FKL 견적 내역서_0809_S-05-328(오리온 OFV(베트남)-원본" xfId="2116"/>
    <cellStyle name="Åë_FKL 견적 내역서_0809_S-05-328(오리온 OFV(베트남)-원본" xfId="2117"/>
    <cellStyle name="Ae_FKL 견적 내역서_0809_S-05-328(오리온 OFV(베트남)-원본_사본 - 영화관EHP공조기(오션)" xfId="2118"/>
    <cellStyle name="Åë_FKL 견적 내역서_0809_S-05-328(오리온 OFV(베트남)-원본_사본 - 영화관EHP공조기(오션)" xfId="2119"/>
    <cellStyle name="Ae_FKL 견적 내역서_0809_S-05-328(오리온 OFV(베트남)-원본_영화관EHP공조기(오션)" xfId="2120"/>
    <cellStyle name="Åë_FKL 견적 내역서_0809_S-05-328(오리온 OFV(베트남)-원본_영화관EHP공조기(오션)" xfId="2121"/>
    <cellStyle name="Ae_FKL 견적 내역서_0809_S-05-328(오리온 OFV(베트남)-원본_천안두정문화상업시설견적(오션)0724" xfId="2122"/>
    <cellStyle name="Åë_FKL 견적 내역서_0809_S-05-328(오리온 OFV(베트남)-원본_천안두정문화상업시설견적(오션)0724" xfId="2123"/>
    <cellStyle name="Ae_FKL 견적 내역서_0809_사본 - 영화관EHP공조기(오션)" xfId="2110"/>
    <cellStyle name="Åë_FKL 견적 내역서_0809_사본 - 영화관EHP공조기(오션)" xfId="2111"/>
    <cellStyle name="Ae_FKL 견적 내역서_0809_영화관EHP공조기(오션)" xfId="2112"/>
    <cellStyle name="Åë_FKL 견적 내역서_0809_영화관EHP공조기(오션)" xfId="2113"/>
    <cellStyle name="Ae_FKL 견적 내역서_0809_천안두정문화상업시설견적(오션)0724" xfId="2114"/>
    <cellStyle name="Åë_FKL 견적 내역서_0809_천안두정문화상업시설견적(오션)0724" xfId="2115"/>
    <cellStyle name="Ae_FKL 견적 내역서_0916" xfId="2124"/>
    <cellStyle name="Åë_FKL 견적 내역서_0916" xfId="2125"/>
    <cellStyle name="Ae_FKL 견적 내역서_0916_S-05-328(오리온 OFV(베트남)-원본" xfId="2132"/>
    <cellStyle name="Åë_FKL 견적 내역서_0916_S-05-328(오리온 OFV(베트남)-원본" xfId="2133"/>
    <cellStyle name="Ae_FKL 견적 내역서_0916_S-05-328(오리온 OFV(베트남)-원본_사본 - 영화관EHP공조기(오션)" xfId="2134"/>
    <cellStyle name="Åë_FKL 견적 내역서_0916_S-05-328(오리온 OFV(베트남)-원본_사본 - 영화관EHP공조기(오션)" xfId="2135"/>
    <cellStyle name="Ae_FKL 견적 내역서_0916_S-05-328(오리온 OFV(베트남)-원본_영화관EHP공조기(오션)" xfId="2136"/>
    <cellStyle name="Åë_FKL 견적 내역서_0916_S-05-328(오리온 OFV(베트남)-원본_영화관EHP공조기(오션)" xfId="2137"/>
    <cellStyle name="Ae_FKL 견적 내역서_0916_S-05-328(오리온 OFV(베트남)-원본_천안두정문화상업시설견적(오션)0724" xfId="2138"/>
    <cellStyle name="Åë_FKL 견적 내역서_0916_S-05-328(오리온 OFV(베트남)-원본_천안두정문화상업시설견적(오션)0724" xfId="2139"/>
    <cellStyle name="Ae_FKL 견적 내역서_0916_사본 - 영화관EHP공조기(오션)" xfId="2126"/>
    <cellStyle name="Åë_FKL 견적 내역서_0916_사본 - 영화관EHP공조기(오션)" xfId="2127"/>
    <cellStyle name="Ae_FKL 견적 내역서_0916_영화관EHP공조기(오션)" xfId="2128"/>
    <cellStyle name="Åë_FKL 견적 내역서_0916_영화관EHP공조기(오션)" xfId="2129"/>
    <cellStyle name="Ae_FKL 견적 내역서_0916_천안두정문화상업시설견적(오션)0724" xfId="2130"/>
    <cellStyle name="Åë_FKL 견적 내역서_0916_천안두정문화상업시설견적(오션)0724" xfId="2131"/>
    <cellStyle name="Ae_FKL 견적 내역서_S-05-328(오리온 OFV(베트남)-원본" xfId="2146"/>
    <cellStyle name="Åë_FKL 견적 내역서_S-05-328(오리온 OFV(베트남)-원본" xfId="2147"/>
    <cellStyle name="Ae_FKL 견적 내역서_S-05-328(오리온 OFV(베트남)-원본_사본 - 영화관EHP공조기(오션)" xfId="2148"/>
    <cellStyle name="Åë_FKL 견적 내역서_S-05-328(오리온 OFV(베트남)-원본_사본 - 영화관EHP공조기(오션)" xfId="2149"/>
    <cellStyle name="Ae_FKL 견적 내역서_S-05-328(오리온 OFV(베트남)-원본_영화관EHP공조기(오션)" xfId="2150"/>
    <cellStyle name="Åë_FKL 견적 내역서_S-05-328(오리온 OFV(베트남)-원본_영화관EHP공조기(오션)" xfId="2151"/>
    <cellStyle name="Ae_FKL 견적 내역서_S-05-328(오리온 OFV(베트남)-원본_천안두정문화상업시설견적(오션)0724" xfId="2152"/>
    <cellStyle name="Åë_FKL 견적 내역서_S-05-328(오리온 OFV(베트남)-원본_천안두정문화상업시설견적(오션)0724" xfId="2153"/>
    <cellStyle name="Ae_FKL 견적 내역서_사본 - 영화관EHP공조기(오션)" xfId="2140"/>
    <cellStyle name="Åë_FKL 견적 내역서_사본 - 영화관EHP공조기(오션)" xfId="2141"/>
    <cellStyle name="Ae_FKL 견적 내역서_영화관EHP공조기(오션)" xfId="2142"/>
    <cellStyle name="Åë_FKL 견적 내역서_영화관EHP공조기(오션)" xfId="2143"/>
    <cellStyle name="Ae_FKL 견적 내역서_천안두정문화상업시설견적(오션)0724" xfId="2144"/>
    <cellStyle name="Åë_FKL 견적 내역서_천안두정문화상업시설견적(오션)0724" xfId="2145"/>
    <cellStyle name="Ae_S-05-328(오리온 OFV(베트남)-원본" xfId="2154"/>
    <cellStyle name="Åë_S-05-328(오리온 OFV(베트남)-원본" xfId="2155"/>
    <cellStyle name="Ae_S-05-328(오리온 OFV(베트남)-원본_사본 - 영화관EHP공조기(오션)" xfId="2156"/>
    <cellStyle name="Åë_S-05-328(오리온 OFV(베트남)-원본_사본 - 영화관EHP공조기(오션)" xfId="2157"/>
    <cellStyle name="Ae_S-05-328(오리온 OFV(베트남)-원본_영화관EHP공조기(오션)" xfId="2158"/>
    <cellStyle name="Åë_S-05-328(오리온 OFV(베트남)-원본_영화관EHP공조기(오션)" xfId="2159"/>
    <cellStyle name="Ae_S-05-328(오리온 OFV(베트남)-원본_천안두정문화상업시설견적(오션)0724" xfId="2160"/>
    <cellStyle name="Åë_S-05-328(오리온 OFV(베트남)-원본_천안두정문화상업시설견적(오션)0724" xfId="2161"/>
    <cellStyle name="Ae_견적서(D.H)" xfId="1966"/>
    <cellStyle name="Åë_견적서(D.H)" xfId="1967"/>
    <cellStyle name="Ae_견적서(D.H)_S-05-328(오리온 OFV(베트남)-원본" xfId="1974"/>
    <cellStyle name="Åë_견적서(D.H)_S-05-328(오리온 OFV(베트남)-원본" xfId="1975"/>
    <cellStyle name="Ae_견적서(D.H)_S-05-328(오리온 OFV(베트남)-원본_사본 - 영화관EHP공조기(오션)" xfId="1976"/>
    <cellStyle name="Åë_견적서(D.H)_S-05-328(오리온 OFV(베트남)-원본_사본 - 영화관EHP공조기(오션)" xfId="1977"/>
    <cellStyle name="Ae_견적서(D.H)_S-05-328(오리온 OFV(베트남)-원본_영화관EHP공조기(오션)" xfId="1978"/>
    <cellStyle name="Åë_견적서(D.H)_S-05-328(오리온 OFV(베트남)-원본_영화관EHP공조기(오션)" xfId="1979"/>
    <cellStyle name="Ae_견적서(D.H)_S-05-328(오리온 OFV(베트남)-원본_천안두정문화상업시설견적(오션)0724" xfId="1980"/>
    <cellStyle name="Åë_견적서(D.H)_S-05-328(오리온 OFV(베트남)-원본_천안두정문화상업시설견적(오션)0724" xfId="1981"/>
    <cellStyle name="Ae_견적서(D.H)_사본 - 영화관EHP공조기(오션)" xfId="1968"/>
    <cellStyle name="Åë_견적서(D.H)_사본 - 영화관EHP공조기(오션)" xfId="1969"/>
    <cellStyle name="Ae_견적서(D.H)_영화관EHP공조기(오션)" xfId="1970"/>
    <cellStyle name="Åë_견적서(D.H)_영화관EHP공조기(오션)" xfId="1971"/>
    <cellStyle name="Ae_견적서(D.H)_천안두정문화상업시설견적(오션)0724" xfId="1972"/>
    <cellStyle name="Åë_견적서(D.H)_천안두정문화상업시설견적(오션)0724" xfId="1973"/>
    <cellStyle name="Ae_견적서(공조)" xfId="1950"/>
    <cellStyle name="Åë_견적서(공조)" xfId="1951"/>
    <cellStyle name="Ae_견적서(공조)_S-05-328(오리온 OFV(베트남)-원본" xfId="1958"/>
    <cellStyle name="Åë_견적서(공조)_S-05-328(오리온 OFV(베트남)-원본" xfId="1959"/>
    <cellStyle name="Ae_견적서(공조)_S-05-328(오리온 OFV(베트남)-원본_사본 - 영화관EHP공조기(오션)" xfId="1960"/>
    <cellStyle name="Åë_견적서(공조)_S-05-328(오리온 OFV(베트남)-원본_사본 - 영화관EHP공조기(오션)" xfId="1961"/>
    <cellStyle name="Ae_견적서(공조)_S-05-328(오리온 OFV(베트남)-원본_영화관EHP공조기(오션)" xfId="1962"/>
    <cellStyle name="Åë_견적서(공조)_S-05-328(오리온 OFV(베트남)-원본_영화관EHP공조기(오션)" xfId="1963"/>
    <cellStyle name="Ae_견적서(공조)_S-05-328(오리온 OFV(베트남)-원본_천안두정문화상업시설견적(오션)0724" xfId="1964"/>
    <cellStyle name="Åë_견적서(공조)_S-05-328(오리온 OFV(베트남)-원본_천안두정문화상업시설견적(오션)0724" xfId="1965"/>
    <cellStyle name="Ae_견적서(공조)_사본 - 영화관EHP공조기(오션)" xfId="1952"/>
    <cellStyle name="Åë_견적서(공조)_사본 - 영화관EHP공조기(오션)" xfId="1953"/>
    <cellStyle name="Ae_견적서(공조)_영화관EHP공조기(오션)" xfId="1954"/>
    <cellStyle name="Åë_견적서(공조)_영화관EHP공조기(오션)" xfId="1955"/>
    <cellStyle name="Ae_견적서(공조)_천안두정문화상업시설견적(오션)0724" xfId="1956"/>
    <cellStyle name="Åë_견적서(공조)_천안두정문화상업시설견적(오션)0724" xfId="1957"/>
    <cellStyle name="Ae_견적서양식-1" xfId="1982"/>
    <cellStyle name="Åë_견적서양식-1" xfId="1983"/>
    <cellStyle name="Ae_견적서양식-1_S-05-328(오리온 OFV(베트남)-원본" xfId="1990"/>
    <cellStyle name="Åë_견적서양식-1_S-05-328(오리온 OFV(베트남)-원본" xfId="1991"/>
    <cellStyle name="Ae_견적서양식-1_S-05-328(오리온 OFV(베트남)-원본_사본 - 영화관EHP공조기(오션)" xfId="1992"/>
    <cellStyle name="Åë_견적서양식-1_S-05-328(오리온 OFV(베트남)-원본_사본 - 영화관EHP공조기(오션)" xfId="1993"/>
    <cellStyle name="Ae_견적서양식-1_S-05-328(오리온 OFV(베트남)-원본_영화관EHP공조기(오션)" xfId="1994"/>
    <cellStyle name="Åë_견적서양식-1_S-05-328(오리온 OFV(베트남)-원본_영화관EHP공조기(오션)" xfId="1995"/>
    <cellStyle name="Ae_견적서양식-1_S-05-328(오리온 OFV(베트남)-원본_천안두정문화상업시설견적(오션)0724" xfId="1996"/>
    <cellStyle name="Åë_견적서양식-1_S-05-328(오리온 OFV(베트남)-원본_천안두정문화상업시설견적(오션)0724" xfId="1997"/>
    <cellStyle name="Ae_견적서양식-1_사본 - 영화관EHP공조기(오션)" xfId="1984"/>
    <cellStyle name="Åë_견적서양식-1_사본 - 영화관EHP공조기(오션)" xfId="1985"/>
    <cellStyle name="Ae_견적서양식-1_영화관EHP공조기(오션)" xfId="1986"/>
    <cellStyle name="Åë_견적서양식-1_영화관EHP공조기(오션)" xfId="1987"/>
    <cellStyle name="Ae_견적서양식-1_천안두정문화상업시설견적(오션)0724" xfId="1988"/>
    <cellStyle name="Åë_견적서양식-1_천안두정문화상업시설견적(오션)0724" xfId="1989"/>
    <cellStyle name="Ae_견적서양식-UPS-맥스컴-0728" xfId="1998"/>
    <cellStyle name="Åë_견적서양식-UPS-맥스컴-0728" xfId="1999"/>
    <cellStyle name="Ae_견적서양식-UPS-맥스컴-0728_S-05-328(오리온 OFV(베트남)-원본" xfId="2006"/>
    <cellStyle name="Åë_견적서양식-UPS-맥스컴-0728_S-05-328(오리온 OFV(베트남)-원본" xfId="2007"/>
    <cellStyle name="Ae_견적서양식-UPS-맥스컴-0728_S-05-328(오리온 OFV(베트남)-원본_사본 - 영화관EHP공조기(오션)" xfId="2008"/>
    <cellStyle name="Åë_견적서양식-UPS-맥스컴-0728_S-05-328(오리온 OFV(베트남)-원본_사본 - 영화관EHP공조기(오션)" xfId="2009"/>
    <cellStyle name="Ae_견적서양식-UPS-맥스컴-0728_S-05-328(오리온 OFV(베트남)-원본_영화관EHP공조기(오션)" xfId="2010"/>
    <cellStyle name="Åë_견적서양식-UPS-맥스컴-0728_S-05-328(오리온 OFV(베트남)-원본_영화관EHP공조기(오션)" xfId="2011"/>
    <cellStyle name="Ae_견적서양식-UPS-맥스컴-0728_S-05-328(오리온 OFV(베트남)-원본_천안두정문화상업시설견적(오션)0724" xfId="2012"/>
    <cellStyle name="Åë_견적서양식-UPS-맥스컴-0728_S-05-328(오리온 OFV(베트남)-원본_천안두정문화상업시설견적(오션)0724" xfId="2013"/>
    <cellStyle name="Ae_견적서양식-UPS-맥스컴-0728_사본 - 영화관EHP공조기(오션)" xfId="2000"/>
    <cellStyle name="Åë_견적서양식-UPS-맥스컴-0728_사본 - 영화관EHP공조기(오션)" xfId="2001"/>
    <cellStyle name="Ae_견적서양식-UPS-맥스컴-0728_영화관EHP공조기(오션)" xfId="2002"/>
    <cellStyle name="Åë_견적서양식-UPS-맥스컴-0728_영화관EHP공조기(오션)" xfId="2003"/>
    <cellStyle name="Ae_견적서양식-UPS-맥스컴-0728_천안두정문화상업시설견적(오션)0724" xfId="2004"/>
    <cellStyle name="Åë_견적서양식-UPS-맥스컴-0728_천안두정문화상업시설견적(오션)0724" xfId="2005"/>
    <cellStyle name="Ae_내역서" xfId="2014"/>
    <cellStyle name="Åë_내역서" xfId="2015"/>
    <cellStyle name="Ae_내역서(FMS_SMS)" xfId="2016"/>
    <cellStyle name="Åë_내역서(FMS_SMS)" xfId="2017"/>
    <cellStyle name="Ae_내역서(FMS_SMS)_S-05-328(오리온 OFV(베트남)-원본" xfId="2024"/>
    <cellStyle name="Åë_내역서(FMS_SMS)_S-05-328(오리온 OFV(베트남)-원본" xfId="2025"/>
    <cellStyle name="Ae_내역서(FMS_SMS)_S-05-328(오리온 OFV(베트남)-원본_사본 - 영화관EHP공조기(오션)" xfId="2026"/>
    <cellStyle name="Åë_내역서(FMS_SMS)_S-05-328(오리온 OFV(베트남)-원본_사본 - 영화관EHP공조기(오션)" xfId="2027"/>
    <cellStyle name="Ae_내역서(FMS_SMS)_S-05-328(오리온 OFV(베트남)-원본_영화관EHP공조기(오션)" xfId="2028"/>
    <cellStyle name="Åë_내역서(FMS_SMS)_S-05-328(오리온 OFV(베트남)-원본_영화관EHP공조기(오션)" xfId="2029"/>
    <cellStyle name="Ae_내역서(FMS_SMS)_S-05-328(오리온 OFV(베트남)-원본_천안두정문화상업시설견적(오션)0724" xfId="2030"/>
    <cellStyle name="Åë_내역서(FMS_SMS)_S-05-328(오리온 OFV(베트남)-원본_천안두정문화상업시설견적(오션)0724" xfId="2031"/>
    <cellStyle name="Ae_내역서(FMS_SMS)_사본 - 영화관EHP공조기(오션)" xfId="2018"/>
    <cellStyle name="Åë_내역서(FMS_SMS)_사본 - 영화관EHP공조기(오션)" xfId="2019"/>
    <cellStyle name="Ae_내역서(FMS_SMS)_영화관EHP공조기(오션)" xfId="2020"/>
    <cellStyle name="Åë_내역서(FMS_SMS)_영화관EHP공조기(오션)" xfId="2021"/>
    <cellStyle name="Ae_내역서(FMS_SMS)_천안두정문화상업시설견적(오션)0724" xfId="2022"/>
    <cellStyle name="Åë_내역서(FMS_SMS)_천안두정문화상업시설견적(오션)0724" xfId="2023"/>
    <cellStyle name="Ae_동서유지견적서(130319)최종(1)" xfId="2705"/>
    <cellStyle name="Åë_동서유지견적서(130319)최종(1)" xfId="2706"/>
    <cellStyle name="Ae_마곡보완" xfId="2032"/>
    <cellStyle name="Åë_마곡보완" xfId="2033"/>
    <cellStyle name="Ae_사본 - 영화관EHP공조기(오션)" xfId="2034"/>
    <cellStyle name="Åë_사본 - 영화관EHP공조기(오션)" xfId="2035"/>
    <cellStyle name="Ae_소방견적" xfId="2036"/>
    <cellStyle name="Åë_소방견적" xfId="2037"/>
    <cellStyle name="Ae_소방견적_S-05-328(오리온 OFV(베트남)-원본" xfId="2044"/>
    <cellStyle name="Åë_소방견적_S-05-328(오리온 OFV(베트남)-원본" xfId="2045"/>
    <cellStyle name="Ae_소방견적_S-05-328(오리온 OFV(베트남)-원본_사본 - 영화관EHP공조기(오션)" xfId="2046"/>
    <cellStyle name="Åë_소방견적_S-05-328(오리온 OFV(베트남)-원본_사본 - 영화관EHP공조기(오션)" xfId="2047"/>
    <cellStyle name="Ae_소방견적_S-05-328(오리온 OFV(베트남)-원본_영화관EHP공조기(오션)" xfId="2048"/>
    <cellStyle name="Åë_소방견적_S-05-328(오리온 OFV(베트남)-원본_영화관EHP공조기(오션)" xfId="2049"/>
    <cellStyle name="Ae_소방견적_S-05-328(오리온 OFV(베트남)-원본_천안두정문화상업시설견적(오션)0724" xfId="2050"/>
    <cellStyle name="Åë_소방견적_S-05-328(오리온 OFV(베트남)-원본_천안두정문화상업시설견적(오션)0724" xfId="2051"/>
    <cellStyle name="Ae_소방견적_사본 - 영화관EHP공조기(오션)" xfId="2038"/>
    <cellStyle name="Åë_소방견적_사본 - 영화관EHP공조기(오션)" xfId="2039"/>
    <cellStyle name="Ae_소방견적_영화관EHP공조기(오션)" xfId="2040"/>
    <cellStyle name="Åë_소방견적_영화관EHP공조기(오션)" xfId="2041"/>
    <cellStyle name="Ae_소방견적_천안두정문화상업시설견적(오션)0724" xfId="2042"/>
    <cellStyle name="Åë_소방견적_천안두정문화상업시설견적(오션)0724" xfId="2043"/>
    <cellStyle name="Ae_영화관EHP공조기(오션)" xfId="2052"/>
    <cellStyle name="Åë_영화관EHP공조기(오션)" xfId="2053"/>
    <cellStyle name="Ae_율북보완" xfId="2054"/>
    <cellStyle name="Åë_율북보완" xfId="2055"/>
    <cellStyle name="Ae_이중마루 내역 및 물량산출서" xfId="2056"/>
    <cellStyle name="Åë_이중마루 내역 및 물량산출서" xfId="2057"/>
    <cellStyle name="Ae_이중마루 내역 및 물량산출서_S-05-328(오리온 OFV(베트남)-원본" xfId="2064"/>
    <cellStyle name="Åë_이중마루 내역 및 물량산출서_S-05-328(오리온 OFV(베트남)-원본" xfId="2065"/>
    <cellStyle name="Ae_이중마루 내역 및 물량산출서_S-05-328(오리온 OFV(베트남)-원본_사본 - 영화관EHP공조기(오션)" xfId="2066"/>
    <cellStyle name="Åë_이중마루 내역 및 물량산출서_S-05-328(오리온 OFV(베트남)-원본_사본 - 영화관EHP공조기(오션)" xfId="2067"/>
    <cellStyle name="Ae_이중마루 내역 및 물량산출서_S-05-328(오리온 OFV(베트남)-원본_영화관EHP공조기(오션)" xfId="2068"/>
    <cellStyle name="Åë_이중마루 내역 및 물량산출서_S-05-328(오리온 OFV(베트남)-원본_영화관EHP공조기(오션)" xfId="2069"/>
    <cellStyle name="Ae_이중마루 내역 및 물량산출서_S-05-328(오리온 OFV(베트남)-원본_천안두정문화상업시설견적(오션)0724" xfId="2070"/>
    <cellStyle name="Åë_이중마루 내역 및 물량산출서_S-05-328(오리온 OFV(베트남)-원본_천안두정문화상업시설견적(오션)0724" xfId="2071"/>
    <cellStyle name="Ae_이중마루 내역 및 물량산출서_사본 - 영화관EHP공조기(오션)" xfId="2058"/>
    <cellStyle name="Åë_이중마루 내역 및 물량산출서_사본 - 영화관EHP공조기(오션)" xfId="2059"/>
    <cellStyle name="Ae_이중마루 내역 및 물량산출서_영화관EHP공조기(오션)" xfId="2060"/>
    <cellStyle name="Åë_이중마루 내역 및 물량산출서_영화관EHP공조기(오션)" xfId="2061"/>
    <cellStyle name="Ae_이중마루 내역 및 물량산출서_천안두정문화상업시설견적(오션)0724" xfId="2062"/>
    <cellStyle name="Åë_이중마루 내역 및 물량산출서_천안두정문화상업시설견적(오션)0724" xfId="2063"/>
    <cellStyle name="Ae_이중마루내역서" xfId="2072"/>
    <cellStyle name="Åë_이중마루내역서" xfId="2073"/>
    <cellStyle name="Ae_이중마루내역서_S-05-328(오리온 OFV(베트남)-원본" xfId="2080"/>
    <cellStyle name="Åë_이중마루내역서_S-05-328(오리온 OFV(베트남)-원본" xfId="2081"/>
    <cellStyle name="Ae_이중마루내역서_S-05-328(오리온 OFV(베트남)-원본_사본 - 영화관EHP공조기(오션)" xfId="2082"/>
    <cellStyle name="Åë_이중마루내역서_S-05-328(오리온 OFV(베트남)-원본_사본 - 영화관EHP공조기(오션)" xfId="2083"/>
    <cellStyle name="Ae_이중마루내역서_S-05-328(오리온 OFV(베트남)-원본_영화관EHP공조기(오션)" xfId="2084"/>
    <cellStyle name="Åë_이중마루내역서_S-05-328(오리온 OFV(베트남)-원본_영화관EHP공조기(오션)" xfId="2085"/>
    <cellStyle name="Ae_이중마루내역서_S-05-328(오리온 OFV(베트남)-원본_천안두정문화상업시설견적(오션)0724" xfId="2086"/>
    <cellStyle name="Åë_이중마루내역서_S-05-328(오리온 OFV(베트남)-원본_천안두정문화상업시설견적(오션)0724" xfId="2087"/>
    <cellStyle name="Ae_이중마루내역서_사본 - 영화관EHP공조기(오션)" xfId="2074"/>
    <cellStyle name="Åë_이중마루내역서_사본 - 영화관EHP공조기(오션)" xfId="2075"/>
    <cellStyle name="Ae_이중마루내역서_영화관EHP공조기(오션)" xfId="2076"/>
    <cellStyle name="Åë_이중마루내역서_영화관EHP공조기(오션)" xfId="2077"/>
    <cellStyle name="Ae_이중마루내역서_천안두정문화상업시설견적(오션)0724" xfId="2078"/>
    <cellStyle name="Åë_이중마루내역서_천안두정문화상업시설견적(오션)0724" xfId="2079"/>
    <cellStyle name="Ae_천안두정문화상업시설견적(오션)0724" xfId="2088"/>
    <cellStyle name="Åë_천안두정문화상업시설견적(오션)0724" xfId="2089"/>
    <cellStyle name="Ae_총괄" xfId="2090"/>
    <cellStyle name="Åë_총괄" xfId="2091"/>
    <cellStyle name="Ae_총괄_S-05-328(오리온 OFV(베트남)-원본" xfId="2098"/>
    <cellStyle name="Åë_총괄_S-05-328(오리온 OFV(베트남)-원본" xfId="2099"/>
    <cellStyle name="Ae_총괄_S-05-328(오리온 OFV(베트남)-원본_사본 - 영화관EHP공조기(오션)" xfId="2100"/>
    <cellStyle name="Åë_총괄_S-05-328(오리온 OFV(베트남)-원본_사본 - 영화관EHP공조기(오션)" xfId="2101"/>
    <cellStyle name="Ae_총괄_S-05-328(오리온 OFV(베트남)-원본_영화관EHP공조기(오션)" xfId="2102"/>
    <cellStyle name="Åë_총괄_S-05-328(오리온 OFV(베트남)-원본_영화관EHP공조기(오션)" xfId="2103"/>
    <cellStyle name="Ae_총괄_S-05-328(오리온 OFV(베트남)-원본_천안두정문화상업시설견적(오션)0724" xfId="2104"/>
    <cellStyle name="Åë_총괄_S-05-328(오리온 OFV(베트남)-원본_천안두정문화상업시설견적(오션)0724" xfId="2105"/>
    <cellStyle name="Ae_총괄_사본 - 영화관EHP공조기(오션)" xfId="2092"/>
    <cellStyle name="Åë_총괄_사본 - 영화관EHP공조기(오션)" xfId="2093"/>
    <cellStyle name="Ae_총괄_영화관EHP공조기(오션)" xfId="2094"/>
    <cellStyle name="Åë_총괄_영화관EHP공조기(오션)" xfId="2095"/>
    <cellStyle name="Ae_총괄_천안두정문화상업시설견적(오션)0724" xfId="2096"/>
    <cellStyle name="Åë_총괄_천안두정문화상업시설견적(오션)0724" xfId="2097"/>
    <cellStyle name="Aee" xfId="2162"/>
    <cellStyle name="Aee­ " xfId="2163"/>
    <cellStyle name="Aee­ [" xfId="2164"/>
    <cellStyle name="Åëè­ [" xfId="2165"/>
    <cellStyle name="Aee­ [_마곡보완" xfId="2166"/>
    <cellStyle name="Åëè­ [_마곡보완" xfId="2167"/>
    <cellStyle name="Aee­ [_율북보완" xfId="2168"/>
    <cellStyle name="Åëè­ [_율북보완" xfId="2169"/>
    <cellStyle name="AeE­ [0]_  A¾  CO  " xfId="2170"/>
    <cellStyle name="ÅëÈ­ [0]_¸ðÇü¸·" xfId="2171"/>
    <cellStyle name="AeE­ [0]_°eE¹_11¿a½A " xfId="2172"/>
    <cellStyle name="ÅëÈ­ [0]_°ü¸®Ç×¸ñ_¾÷Á¾º° " xfId="2173"/>
    <cellStyle name="AeE­ [0]_°u¸RC×¸n_¾÷A¾º° " xfId="2174"/>
    <cellStyle name="ÅëÈ­ [0]_½Ç¿¹PL " xfId="2175"/>
    <cellStyle name="AeE­ [0]_¾÷A¾º° " xfId="2176"/>
    <cellStyle name="ÅëÈ­ [0]_¾÷Á¾º° " xfId="2177"/>
    <cellStyle name="AeE­ [0]_¾÷A¾º° _89동pfc" xfId="2178"/>
    <cellStyle name="ÅëÈ­ [0]_10¿ù2ÁÖ " xfId="2179"/>
    <cellStyle name="AeE­ [0]_10¿u2AO _FAN 단가 (900CMM)" xfId="2180"/>
    <cellStyle name="ÅëÈ­ [0]_Á¦Á¶1ºÎ1°ú ÇöÈ² " xfId="2181"/>
    <cellStyle name="AeE­ [0]_AMT " xfId="2182"/>
    <cellStyle name="ÅëÈ­ [0]_ÅõÀÚÁý°èÇ¥ " xfId="2183"/>
    <cellStyle name="AeE­ [0]_AoAUAy°eC￥ _89동pfc" xfId="2184"/>
    <cellStyle name="ÅëÈ­ [0]_Ç¥Áö_ÅõÀÚÁý°èÇ¥ " xfId="2185"/>
    <cellStyle name="AeE­ [0]_INQUIRY ¿μ¾÷AßAø " xfId="2186"/>
    <cellStyle name="ÅëÈ­ [0]_laroux" xfId="2187"/>
    <cellStyle name="AeE­ [0]_laroux_1" xfId="2188"/>
    <cellStyle name="ÅëÈ­ [0]_laroux_1" xfId="2189"/>
    <cellStyle name="AeE­ [0]_laroux_1_견적서(가로양식)" xfId="2190"/>
    <cellStyle name="ÅëÈ­ [0]_laroux_1_견적서(가로양식)" xfId="2191"/>
    <cellStyle name="AeE­ [0]_laroux_1_국학진흥원(정산6-13)" xfId="2192"/>
    <cellStyle name="ÅëÈ­ [0]_laroux_1_국학진흥원(정산6-13)" xfId="2193"/>
    <cellStyle name="AeE­ [0]_laroux_1_대구종합전시관" xfId="2194"/>
    <cellStyle name="ÅëÈ­ [0]_laroux_1_대구종합전시관" xfId="2195"/>
    <cellStyle name="AeE­ [0]_laroux_2" xfId="2196"/>
    <cellStyle name="ÅëÈ­ [0]_laroux_2" xfId="2197"/>
    <cellStyle name="AeE­ [0]_laroux_2_견적서(가로양식)" xfId="2198"/>
    <cellStyle name="ÅëÈ­ [0]_laroux_2_견적서(가로양식)" xfId="2199"/>
    <cellStyle name="AeE­ [0]_laroux_2_국학진흥원(정산6-13)" xfId="2200"/>
    <cellStyle name="ÅëÈ­ [0]_laroux_2_국학진흥원(정산6-13)" xfId="2201"/>
    <cellStyle name="AeE­ [0]_laroux_2_대구종합전시관" xfId="2202"/>
    <cellStyle name="ÅëÈ­ [0]_laroux_2_대구종합전시관" xfId="2203"/>
    <cellStyle name="AeE­ [0]_laroux_견적서(가로양식)" xfId="2204"/>
    <cellStyle name="ÅëÈ­ [0]_laroux_견적서(가로양식)" xfId="2205"/>
    <cellStyle name="AeE­ [0]_laroux_국학진흥원(정산6-13)" xfId="2206"/>
    <cellStyle name="ÅëÈ­ [0]_laroux_국학진흥원(정산6-13)" xfId="2207"/>
    <cellStyle name="AeE­ [0]_laroux_대구종합전시관" xfId="2208"/>
    <cellStyle name="ÅëÈ­ [0]_laroux_대구종합전시관" xfId="2209"/>
    <cellStyle name="Aee­ _견적서(공조)" xfId="2210"/>
    <cellStyle name="AeE­_  A¾  CO  " xfId="2211"/>
    <cellStyle name="ÅëÈ­_¸ðÇü¸·" xfId="2212"/>
    <cellStyle name="AeE­_°eE¹_11¿a½A " xfId="2213"/>
    <cellStyle name="ÅëÈ­_°ü¸®Ç×¸ñ_¾÷Á¾º° " xfId="2214"/>
    <cellStyle name="AeE­_°u¸RC×¸n_¾÷A¾º° " xfId="2215"/>
    <cellStyle name="ÅëÈ­_½Ç¿¹PL " xfId="2216"/>
    <cellStyle name="AeE­_¾÷A¾º° " xfId="2217"/>
    <cellStyle name="ÅëÈ­_¾÷Á¾º° " xfId="2218"/>
    <cellStyle name="AeE­_¾÷A¾º° _89동pfc" xfId="2219"/>
    <cellStyle name="ÅëÈ­_10¿ù2ÁÖ " xfId="2220"/>
    <cellStyle name="AeE­_10¿u2AO _FAN 단가 (900CMM)" xfId="2221"/>
    <cellStyle name="ÅëÈ­_Á¦Á¶1ºÎ1°ú ÇöÈ² " xfId="2222"/>
    <cellStyle name="AeE­_AMT " xfId="2223"/>
    <cellStyle name="ÅëÈ­_ÅõÀÚÁý°èÇ¥ " xfId="2224"/>
    <cellStyle name="AeE­_AoAUAy°eC￥ _89동pfc" xfId="2225"/>
    <cellStyle name="ÅëÈ­_Ç¥Áö_ÅõÀÚÁý°èÇ¥ " xfId="2226"/>
    <cellStyle name="AeE­_INQUIRY ¿μ¾÷AßAø " xfId="2227"/>
    <cellStyle name="ÅëÈ­_laroux" xfId="2228"/>
    <cellStyle name="AeE­_laroux_1" xfId="2229"/>
    <cellStyle name="ÅëÈ­_laroux_1" xfId="2230"/>
    <cellStyle name="AeE­_laroux_1_견적서(가로양식)" xfId="2231"/>
    <cellStyle name="ÅëÈ­_laroux_1_견적서(가로양식)" xfId="2232"/>
    <cellStyle name="AeE­_laroux_1_국학진흥원(정산6-13)" xfId="2233"/>
    <cellStyle name="ÅëÈ­_laroux_1_국학진흥원(정산6-13)" xfId="2234"/>
    <cellStyle name="AeE­_laroux_1_대구종합전시관" xfId="2235"/>
    <cellStyle name="ÅëÈ­_laroux_1_대구종합전시관" xfId="2236"/>
    <cellStyle name="AeE­_laroux_2" xfId="2237"/>
    <cellStyle name="ÅëÈ­_laroux_2" xfId="2238"/>
    <cellStyle name="AeE­_laroux_2_견적서(가로양식)" xfId="2239"/>
    <cellStyle name="ÅëÈ­_laroux_2_견적서(가로양식)" xfId="2240"/>
    <cellStyle name="AeE­_laroux_2_국학진흥원(정산6-13)" xfId="2241"/>
    <cellStyle name="ÅëÈ­_laroux_2_국학진흥원(정산6-13)" xfId="2242"/>
    <cellStyle name="AeE­_laroux_2_대구종합전시관" xfId="2243"/>
    <cellStyle name="ÅëÈ­_laroux_2_대구종합전시관" xfId="2244"/>
    <cellStyle name="AeE­_laroux_견적서(가로양식)" xfId="2245"/>
    <cellStyle name="ÅëÈ­_laroux_견적서(가로양식)" xfId="2246"/>
    <cellStyle name="AeE­_laroux_국학진흥원(정산6-13)" xfId="2247"/>
    <cellStyle name="ÅëÈ­_laroux_국학진흥원(정산6-13)" xfId="2248"/>
    <cellStyle name="AeE­_laroux_대구종합전시관" xfId="2249"/>
    <cellStyle name="ÅëÈ­_laroux_대구종합전시관" xfId="2250"/>
    <cellStyle name="Aee_S-05-328(오리온 OFV(베트남)-원본" xfId="2251"/>
    <cellStyle name="Aee¡" xfId="2252"/>
    <cellStyle name="AeE¡ⓒ [0]_AO¨uRCN¡¾U " xfId="2253"/>
    <cellStyle name="AeE¡ⓒ_AO¨uRCN¡¾U " xfId="2254"/>
    <cellStyle name="Aee￠" xfId="2255"/>
    <cellStyle name="ÆÛ¼¾Æ®" xfId="2256"/>
    <cellStyle name="Æu¼¾æR" xfId="2257"/>
    <cellStyle name="ALIGNMENT" xfId="2258"/>
    <cellStyle name="AoA¤μCAo ¾EA½" xfId="2259"/>
    <cellStyle name="Aþ" xfId="2260"/>
    <cellStyle name="Äþ" xfId="2261"/>
    <cellStyle name="Aþ_마곡보완" xfId="2262"/>
    <cellStyle name="Äþ_마곡보완" xfId="2263"/>
    <cellStyle name="Aþ_율북보완" xfId="2264"/>
    <cellStyle name="Äþ_율북보완" xfId="2265"/>
    <cellStyle name="Aþ¸" xfId="2266"/>
    <cellStyle name="Aþ¸¶ [" xfId="2267"/>
    <cellStyle name="Äþ¸¶ [" xfId="2268"/>
    <cellStyle name="Aþ¸¶ [_마곡보완" xfId="2269"/>
    <cellStyle name="Äþ¸¶ [_마곡보완" xfId="2270"/>
    <cellStyle name="Aþ¸¶ [_율북보완" xfId="2271"/>
    <cellStyle name="Äþ¸¶ [_율북보완" xfId="2272"/>
    <cellStyle name="AÞ¸¶ [0]_  A¾  CO  " xfId="2273"/>
    <cellStyle name="ÄÞ¸¶ [0]_¸ðÇü¸·" xfId="2274"/>
    <cellStyle name="AÞ¸¶ [0]_°¡³ª´U " xfId="2275"/>
    <cellStyle name="ÄÞ¸¶ [0]_°ü¸®Ç×¸ñ_¾÷Á¾º° " xfId="2276"/>
    <cellStyle name="AÞ¸¶ [0]_°u¸RC×¸n_¾÷A¾º° " xfId="2277"/>
    <cellStyle name="ÄÞ¸¶ [0]_½Ç¿¹PL " xfId="2278"/>
    <cellStyle name="AÞ¸¶ [0]_¾÷A¾º° " xfId="2279"/>
    <cellStyle name="ÄÞ¸¶ [0]_¾÷Á¾º° " xfId="2280"/>
    <cellStyle name="AÞ¸¶ [0]_¾÷A¾º° _89동pfc" xfId="2281"/>
    <cellStyle name="ÄÞ¸¶ [0]_10¿ù2ÁÖ " xfId="2282"/>
    <cellStyle name="AÞ¸¶ [0]_10¿u2AO _FAN 단가 (900CMM)" xfId="2283"/>
    <cellStyle name="ÄÞ¸¶ [0]_Á¦Á¶1ºÎ1°ú ÇöÈ² " xfId="2284"/>
    <cellStyle name="AÞ¸¶ [0]_AN°y(1.25) " xfId="2285"/>
    <cellStyle name="ÄÞ¸¶ [0]_ÅõÀÚÁý°èÇ¥ " xfId="2286"/>
    <cellStyle name="AÞ¸¶ [0]_AoAUAy°eC￥ _89동pfc" xfId="2287"/>
    <cellStyle name="ÄÞ¸¶ [0]_Ç¥Áö_ÅõÀÚÁý°èÇ¥ " xfId="2288"/>
    <cellStyle name="AÞ¸¶ [0]_INQUIRY ¿μ¾÷AßAø " xfId="2289"/>
    <cellStyle name="ÄÞ¸¶ [0]_laroux" xfId="2290"/>
    <cellStyle name="AÞ¸¶ [0]_laroux_1" xfId="2291"/>
    <cellStyle name="ÄÞ¸¶ [0]_laroux_1" xfId="2292"/>
    <cellStyle name="AÞ¸¶ [0]_laroux_1_견적서(가로양식)" xfId="2293"/>
    <cellStyle name="ÄÞ¸¶ [0]_laroux_1_견적서(가로양식)" xfId="2294"/>
    <cellStyle name="AÞ¸¶ [0]_laroux_1_국학진흥원(정산6-13)" xfId="2295"/>
    <cellStyle name="ÄÞ¸¶ [0]_laroux_1_국학진흥원(정산6-13)" xfId="2296"/>
    <cellStyle name="AÞ¸¶ [0]_laroux_1_대구종합전시관" xfId="2297"/>
    <cellStyle name="ÄÞ¸¶ [0]_laroux_1_대구종합전시관" xfId="2298"/>
    <cellStyle name="AÞ¸¶ [0]_laroux_2" xfId="2299"/>
    <cellStyle name="ÄÞ¸¶ [0]_laroux_2" xfId="2300"/>
    <cellStyle name="AÞ¸¶ [0]_laroux_견적서(가로양식)" xfId="2301"/>
    <cellStyle name="ÄÞ¸¶ [0]_laroux_견적서(가로양식)" xfId="2302"/>
    <cellStyle name="AÞ¸¶ [0]_laroux_국학진흥원(정산6-13)" xfId="2303"/>
    <cellStyle name="ÄÞ¸¶ [0]_laroux_국학진흥원(정산6-13)" xfId="2304"/>
    <cellStyle name="AÞ¸¶ [0]_laroux_대구종합전시관" xfId="2305"/>
    <cellStyle name="ÄÞ¸¶ [0]_laroux_대구종합전시관" xfId="2306"/>
    <cellStyle name="AÞ¸¶_  A¾  CO  " xfId="2307"/>
    <cellStyle name="ÄÞ¸¶_¸ðÇü¸·" xfId="2308"/>
    <cellStyle name="AÞ¸¶_°eE¹_11¿a½A " xfId="2309"/>
    <cellStyle name="ÄÞ¸¶_°ü¸®Ç×¸ñ_¾÷Á¾º° " xfId="2310"/>
    <cellStyle name="AÞ¸¶_°u¸RC×¸n_¾÷A¾º° " xfId="2311"/>
    <cellStyle name="ÄÞ¸¶_½Ç¿¹PL " xfId="2312"/>
    <cellStyle name="AÞ¸¶_¾÷A¾º° " xfId="2313"/>
    <cellStyle name="ÄÞ¸¶_¾÷Á¾º° " xfId="2314"/>
    <cellStyle name="AÞ¸¶_¾÷A¾º° _89동pfc" xfId="2315"/>
    <cellStyle name="ÄÞ¸¶_10¿ù2ÁÖ " xfId="2316"/>
    <cellStyle name="AÞ¸¶_10¿u2AO _FAN 단가 (900CMM)" xfId="2317"/>
    <cellStyle name="ÄÞ¸¶_Á¦Á¶1ºÎ1°ú ÇöÈ² " xfId="2318"/>
    <cellStyle name="AÞ¸¶_AN°y(1.25) " xfId="2319"/>
    <cellStyle name="ÄÞ¸¶_ÅõÀÚÁý°èÇ¥ " xfId="2320"/>
    <cellStyle name="AÞ¸¶_C￥Ao_AoAUAy°eC￥ " xfId="2321"/>
    <cellStyle name="ÄÞ¸¶_Ç¥Áö_ÅõÀÚÁý°èÇ¥ " xfId="2322"/>
    <cellStyle name="AÞ¸¶_INQUIRY ¿μ¾÷AßAø " xfId="2323"/>
    <cellStyle name="ÄÞ¸¶_laroux" xfId="2324"/>
    <cellStyle name="AÞ¸¶_laroux_1" xfId="2325"/>
    <cellStyle name="ÄÞ¸¶_laroux_1" xfId="2326"/>
    <cellStyle name="AÞ¸¶_laroux_1_견적서(가로양식)" xfId="2327"/>
    <cellStyle name="ÄÞ¸¶_laroux_1_견적서(가로양식)" xfId="2328"/>
    <cellStyle name="AÞ¸¶_laroux_1_국학진흥원(정산6-13)" xfId="2329"/>
    <cellStyle name="ÄÞ¸¶_laroux_1_국학진흥원(정산6-13)" xfId="2330"/>
    <cellStyle name="AÞ¸¶_laroux_1_대구종합전시관" xfId="2331"/>
    <cellStyle name="ÄÞ¸¶_laroux_1_대구종합전시관" xfId="2332"/>
    <cellStyle name="AÞ¸¶_laroux_2" xfId="2333"/>
    <cellStyle name="ÄÞ¸¶_laroux_2" xfId="2334"/>
    <cellStyle name="AÞ¸¶_laroux_견적서(가로양식)" xfId="2335"/>
    <cellStyle name="ÄÞ¸¶_laroux_견적서(가로양식)" xfId="2336"/>
    <cellStyle name="AÞ¸¶_laroux_국학진흥원(정산6-13)" xfId="2337"/>
    <cellStyle name="ÄÞ¸¶_laroux_국학진흥원(정산6-13)" xfId="2338"/>
    <cellStyle name="AÞ¸¶_laroux_대구종합전시관" xfId="2339"/>
    <cellStyle name="ÄÞ¸¶_laroux_대구종합전시관" xfId="2340"/>
    <cellStyle name="ÀÚ¸®¼ö" xfId="2341"/>
    <cellStyle name="ÀÚ¸®¼ö0" xfId="2342"/>
    <cellStyle name="Au¸R¼o" xfId="2343"/>
    <cellStyle name="Au¸R¼o0" xfId="2344"/>
    <cellStyle name="b?þ?b?þ?b?þ?b?þ?b?þ?b?þ?b?þ?b?þ?b?þ?b?þ?b灌þ?b?þ?&lt;?b?þ?b濬þ?b?þ?b?þ昰_x0018_?þ????_x0008_" xfId="2345"/>
    <cellStyle name="b?þ?b?þ?b?þ?b灌þ?b?þ?&lt;?b?þ?b濬þ?b?þ?b?þ昰_x0018_?þ????_x0008_" xfId="2346"/>
    <cellStyle name="b␌þකb濰þඪb瀠þයb灌þ්b炈þ宐&lt;෢b濈þෲb濬þขb瀐þฒb瀰þ昰_x0018_⋸þ㤕䰀ጤܕ_x0008_" xfId="2347"/>
    <cellStyle name="Background" xfId="2349"/>
    <cellStyle name="body" xfId="2350"/>
    <cellStyle name="BoldHdr" xfId="2351"/>
    <cellStyle name="b嬜þപb嬼þഺb孬þൊb⍜þ൚b⍼þ൪b⎨þൺb⏜þඊb␌þකb濰þඪb瀠þයb灌þ්b炈þ宐&lt;෢b濈þෲb濬þขb瀐þฒb瀰þ昰_x0018_⋸þ㤕䰀ጤܕ_x0008_" xfId="2348"/>
    <cellStyle name="C" xfId="2352"/>
    <cellStyle name="C_FKL 견적 내역서" xfId="2429"/>
    <cellStyle name="C_FKL 견적 내역서_0809" xfId="2430"/>
    <cellStyle name="C_FKL 견적 내역서_0809_S-05-328(오리온 OFV(베트남)-원본" xfId="2434"/>
    <cellStyle name="C_FKL 견적 내역서_0809_S-05-328(오리온 OFV(베트남)-원본_사본 - 영화관EHP공조기(오션)" xfId="2435"/>
    <cellStyle name="C_FKL 견적 내역서_0809_S-05-328(오리온 OFV(베트남)-원본_영화관EHP공조기(오션)" xfId="2436"/>
    <cellStyle name="C_FKL 견적 내역서_0809_S-05-328(오리온 OFV(베트남)-원본_천안두정문화상업시설견적(오션)0724" xfId="2437"/>
    <cellStyle name="C_FKL 견적 내역서_0809_사본 - 영화관EHP공조기(오션)" xfId="2431"/>
    <cellStyle name="C_FKL 견적 내역서_0809_영화관EHP공조기(오션)" xfId="2432"/>
    <cellStyle name="C_FKL 견적 내역서_0809_천안두정문화상업시설견적(오션)0724" xfId="2433"/>
    <cellStyle name="C_FKL 견적 내역서_0916" xfId="2438"/>
    <cellStyle name="C_FKL 견적 내역서_0916_S-05-328(오리온 OFV(베트남)-원본" xfId="2442"/>
    <cellStyle name="C_FKL 견적 내역서_0916_S-05-328(오리온 OFV(베트남)-원본_사본 - 영화관EHP공조기(오션)" xfId="2443"/>
    <cellStyle name="C_FKL 견적 내역서_0916_S-05-328(오리온 OFV(베트남)-원본_영화관EHP공조기(오션)" xfId="2444"/>
    <cellStyle name="C_FKL 견적 내역서_0916_S-05-328(오리온 OFV(베트남)-원본_천안두정문화상업시설견적(오션)0724" xfId="2445"/>
    <cellStyle name="C_FKL 견적 내역서_0916_사본 - 영화관EHP공조기(오션)" xfId="2439"/>
    <cellStyle name="C_FKL 견적 내역서_0916_영화관EHP공조기(오션)" xfId="2440"/>
    <cellStyle name="C_FKL 견적 내역서_0916_천안두정문화상업시설견적(오션)0724" xfId="2441"/>
    <cellStyle name="C_FKL 견적 내역서_S-05-328(오리온 OFV(베트남)-원본" xfId="2449"/>
    <cellStyle name="C_FKL 견적 내역서_S-05-328(오리온 OFV(베트남)-원본_사본 - 영화관EHP공조기(오션)" xfId="2450"/>
    <cellStyle name="C_FKL 견적 내역서_S-05-328(오리온 OFV(베트남)-원본_영화관EHP공조기(오션)" xfId="2451"/>
    <cellStyle name="C_FKL 견적 내역서_S-05-328(오리온 OFV(베트남)-원본_천안두정문화상업시설견적(오션)0724" xfId="2452"/>
    <cellStyle name="C_FKL 견적 내역서_사본 - 영화관EHP공조기(오션)" xfId="2446"/>
    <cellStyle name="C_FKL 견적 내역서_영화관EHP공조기(오션)" xfId="2447"/>
    <cellStyle name="C_FKL 견적 내역서_천안두정문화상업시설견적(오션)0724" xfId="2448"/>
    <cellStyle name="C_S-05-328(오리온 OFV(베트남)-원본" xfId="2453"/>
    <cellStyle name="C_S-05-328(오리온 OFV(베트남)-원본_사본 - 영화관EHP공조기(오션)" xfId="2454"/>
    <cellStyle name="C_S-05-328(오리온 OFV(베트남)-원본_영화관EHP공조기(오션)" xfId="2455"/>
    <cellStyle name="C_S-05-328(오리온 OFV(베트남)-원본_천안두정문화상업시설견적(오션)0724" xfId="2456"/>
    <cellStyle name="C_견적서(D.H)" xfId="2361"/>
    <cellStyle name="C_견적서(D.H)_S-05-328(오리온 OFV(베트남)-원본" xfId="2365"/>
    <cellStyle name="C_견적서(D.H)_S-05-328(오리온 OFV(베트남)-원본_사본 - 영화관EHP공조기(오션)" xfId="2366"/>
    <cellStyle name="C_견적서(D.H)_S-05-328(오리온 OFV(베트남)-원본_영화관EHP공조기(오션)" xfId="2367"/>
    <cellStyle name="C_견적서(D.H)_S-05-328(오리온 OFV(베트남)-원본_천안두정문화상업시설견적(오션)0724" xfId="2368"/>
    <cellStyle name="C_견적서(D.H)_사본 - 영화관EHP공조기(오션)" xfId="2362"/>
    <cellStyle name="C_견적서(D.H)_영화관EHP공조기(오션)" xfId="2363"/>
    <cellStyle name="C_견적서(D.H)_천안두정문화상업시설견적(오션)0724" xfId="2364"/>
    <cellStyle name="C_견적서(공조)" xfId="2353"/>
    <cellStyle name="C_견적서(공조)_S-05-328(오리온 OFV(베트남)-원본" xfId="2357"/>
    <cellStyle name="C_견적서(공조)_S-05-328(오리온 OFV(베트남)-원본_사본 - 영화관EHP공조기(오션)" xfId="2358"/>
    <cellStyle name="C_견적서(공조)_S-05-328(오리온 OFV(베트남)-원본_영화관EHP공조기(오션)" xfId="2359"/>
    <cellStyle name="C_견적서(공조)_S-05-328(오리온 OFV(베트남)-원본_천안두정문화상업시설견적(오션)0724" xfId="2360"/>
    <cellStyle name="C_견적서(공조)_사본 - 영화관EHP공조기(오션)" xfId="2354"/>
    <cellStyle name="C_견적서(공조)_영화관EHP공조기(오션)" xfId="2355"/>
    <cellStyle name="C_견적서(공조)_천안두정문화상업시설견적(오션)0724" xfId="2356"/>
    <cellStyle name="C_견적서양식-1" xfId="2369"/>
    <cellStyle name="C_견적서양식-1_S-05-328(오리온 OFV(베트남)-원본" xfId="2373"/>
    <cellStyle name="C_견적서양식-1_S-05-328(오리온 OFV(베트남)-원본_사본 - 영화관EHP공조기(오션)" xfId="2374"/>
    <cellStyle name="C_견적서양식-1_S-05-328(오리온 OFV(베트남)-원본_영화관EHP공조기(오션)" xfId="2375"/>
    <cellStyle name="C_견적서양식-1_S-05-328(오리온 OFV(베트남)-원본_천안두정문화상업시설견적(오션)0724" xfId="2376"/>
    <cellStyle name="C_견적서양식-1_사본 - 영화관EHP공조기(오션)" xfId="2370"/>
    <cellStyle name="C_견적서양식-1_영화관EHP공조기(오션)" xfId="2371"/>
    <cellStyle name="C_견적서양식-1_천안두정문화상업시설견적(오션)0724" xfId="2372"/>
    <cellStyle name="C_견적서양식-UPS-맥스컴-0728" xfId="2377"/>
    <cellStyle name="C_견적서양식-UPS-맥스컴-0728_S-05-328(오리온 OFV(베트남)-원본" xfId="2381"/>
    <cellStyle name="C_견적서양식-UPS-맥스컴-0728_S-05-328(오리온 OFV(베트남)-원본_사본 - 영화관EHP공조기(오션)" xfId="2382"/>
    <cellStyle name="C_견적서양식-UPS-맥스컴-0728_S-05-328(오리온 OFV(베트남)-원본_영화관EHP공조기(오션)" xfId="2383"/>
    <cellStyle name="C_견적서양식-UPS-맥스컴-0728_S-05-328(오리온 OFV(베트남)-원본_천안두정문화상업시설견적(오션)0724" xfId="2384"/>
    <cellStyle name="C_견적서양식-UPS-맥스컴-0728_사본 - 영화관EHP공조기(오션)" xfId="2378"/>
    <cellStyle name="C_견적서양식-UPS-맥스컴-0728_영화관EHP공조기(오션)" xfId="2379"/>
    <cellStyle name="C_견적서양식-UPS-맥스컴-0728_천안두정문화상업시설견적(오션)0724" xfId="2380"/>
    <cellStyle name="C_내역서" xfId="2385"/>
    <cellStyle name="C_내역서(FMS_SMS)" xfId="2386"/>
    <cellStyle name="C_내역서(FMS_SMS)_S-05-328(오리온 OFV(베트남)-원본" xfId="2390"/>
    <cellStyle name="C_내역서(FMS_SMS)_S-05-328(오리온 OFV(베트남)-원본_사본 - 영화관EHP공조기(오션)" xfId="2391"/>
    <cellStyle name="C_내역서(FMS_SMS)_S-05-328(오리온 OFV(베트남)-원본_영화관EHP공조기(오션)" xfId="2392"/>
    <cellStyle name="C_내역서(FMS_SMS)_S-05-328(오리온 OFV(베트남)-원본_천안두정문화상업시설견적(오션)0724" xfId="2393"/>
    <cellStyle name="C_내역서(FMS_SMS)_사본 - 영화관EHP공조기(오션)" xfId="2387"/>
    <cellStyle name="C_내역서(FMS_SMS)_영화관EHP공조기(오션)" xfId="2388"/>
    <cellStyle name="C_내역서(FMS_SMS)_천안두정문화상업시설견적(오션)0724" xfId="2389"/>
    <cellStyle name="C_사본 - 영화관EHP공조기(오션)" xfId="2394"/>
    <cellStyle name="C_소방견적" xfId="2395"/>
    <cellStyle name="C_소방견적_S-05-328(오리온 OFV(베트남)-원본" xfId="2399"/>
    <cellStyle name="C_소방견적_S-05-328(오리온 OFV(베트남)-원본_사본 - 영화관EHP공조기(오션)" xfId="2400"/>
    <cellStyle name="C_소방견적_S-05-328(오리온 OFV(베트남)-원본_영화관EHP공조기(오션)" xfId="2401"/>
    <cellStyle name="C_소방견적_S-05-328(오리온 OFV(베트남)-원본_천안두정문화상업시설견적(오션)0724" xfId="2402"/>
    <cellStyle name="C_소방견적_사본 - 영화관EHP공조기(오션)" xfId="2396"/>
    <cellStyle name="C_소방견적_영화관EHP공조기(오션)" xfId="2397"/>
    <cellStyle name="C_소방견적_천안두정문화상업시설견적(오션)0724" xfId="2398"/>
    <cellStyle name="C_영화관EHP공조기(오션)" xfId="2403"/>
    <cellStyle name="C_이중마루 내역 및 물량산출서" xfId="2404"/>
    <cellStyle name="C_이중마루 내역 및 물량산출서_S-05-328(오리온 OFV(베트남)-원본" xfId="2408"/>
    <cellStyle name="C_이중마루 내역 및 물량산출서_S-05-328(오리온 OFV(베트남)-원본_사본 - 영화관EHP공조기(오션)" xfId="2409"/>
    <cellStyle name="C_이중마루 내역 및 물량산출서_S-05-328(오리온 OFV(베트남)-원본_영화관EHP공조기(오션)" xfId="2410"/>
    <cellStyle name="C_이중마루 내역 및 물량산출서_S-05-328(오리온 OFV(베트남)-원본_천안두정문화상업시설견적(오션)0724" xfId="2411"/>
    <cellStyle name="C_이중마루 내역 및 물량산출서_사본 - 영화관EHP공조기(오션)" xfId="2405"/>
    <cellStyle name="C_이중마루 내역 및 물량산출서_영화관EHP공조기(오션)" xfId="2406"/>
    <cellStyle name="C_이중마루 내역 및 물량산출서_천안두정문화상업시설견적(오션)0724" xfId="2407"/>
    <cellStyle name="C_이중마루내역서" xfId="2412"/>
    <cellStyle name="C_이중마루내역서_S-05-328(오리온 OFV(베트남)-원본" xfId="2416"/>
    <cellStyle name="C_이중마루내역서_S-05-328(오리온 OFV(베트남)-원본_사본 - 영화관EHP공조기(오션)" xfId="2417"/>
    <cellStyle name="C_이중마루내역서_S-05-328(오리온 OFV(베트남)-원본_영화관EHP공조기(오션)" xfId="2418"/>
    <cellStyle name="C_이중마루내역서_S-05-328(오리온 OFV(베트남)-원본_천안두정문화상업시설견적(오션)0724" xfId="2419"/>
    <cellStyle name="C_이중마루내역서_사본 - 영화관EHP공조기(오션)" xfId="2413"/>
    <cellStyle name="C_이중마루내역서_영화관EHP공조기(오션)" xfId="2414"/>
    <cellStyle name="C_이중마루내역서_천안두정문화상업시설견적(오션)0724" xfId="2415"/>
    <cellStyle name="C_천안두정문화상업시설견적(오션)0724" xfId="2420"/>
    <cellStyle name="C_총괄" xfId="2421"/>
    <cellStyle name="C_총괄_S-05-328(오리온 OFV(베트남)-원본" xfId="2425"/>
    <cellStyle name="C_총괄_S-05-328(오리온 OFV(베트남)-원본_사본 - 영화관EHP공조기(오션)" xfId="2426"/>
    <cellStyle name="C_총괄_S-05-328(오리온 OFV(베트남)-원본_영화관EHP공조기(오션)" xfId="2427"/>
    <cellStyle name="C_총괄_S-05-328(오리온 OFV(베트남)-원본_천안두정문화상업시설견적(오션)0724" xfId="2428"/>
    <cellStyle name="C_총괄_사본 - 영화관EHP공조기(오션)" xfId="2422"/>
    <cellStyle name="C_총괄_영화관EHP공조기(오션)" xfId="2423"/>
    <cellStyle name="C_총괄_천안두정문화상업시설견적(오션)0724" xfId="2424"/>
    <cellStyle name="C¡IA¨ª_¡ic¨u¡A¨￢I¨￢¡Æ AN¡Æe " xfId="2457"/>
    <cellStyle name="C￥" xfId="2458"/>
    <cellStyle name="Ç¥" xfId="2459"/>
    <cellStyle name="C￥_마곡보완" xfId="2460"/>
    <cellStyle name="Ç¥_마곡보완" xfId="2461"/>
    <cellStyle name="C￥_율북보완" xfId="2462"/>
    <cellStyle name="Ç¥_율북보완" xfId="2463"/>
    <cellStyle name="C￥AØ_  A¾  CO  " xfId="2464"/>
    <cellStyle name="Ç¥ÁØ_(%)ºñ¸ñ±ººÐ·ùÇ¥" xfId="2465"/>
    <cellStyle name="C￥AØ_¿¹≫e¿aA≫ " xfId="2466"/>
    <cellStyle name="Ç¥ÁØ_±³À°ÈÆ·Ãºñ(ºÎ¼­º°)" xfId="2467"/>
    <cellStyle name="C￥AØ_≫c¾÷ºIº° AN°e " xfId="2468"/>
    <cellStyle name="Ç¥ÁØ_°­´ç (2)" xfId="2469"/>
    <cellStyle name="C￥AØ_°u¸RC×¸n_¾÷A¾º° " xfId="2470"/>
    <cellStyle name="Ç¥ÁØ_½Ç¿¹PL " xfId="2471"/>
    <cellStyle name="C￥AØ_¾÷A¾º° " xfId="2472"/>
    <cellStyle name="Ç¥ÁØ_¾÷Á¾º° " xfId="2473"/>
    <cellStyle name="C￥AØ_¾÷A¾º° _89동pfc" xfId="2474"/>
    <cellStyle name="Ç¥ÁØ_¾÷Á¾º° _89동pfc" xfId="2475"/>
    <cellStyle name="C￥AØ_¾÷A¾º° _Book5" xfId="2482"/>
    <cellStyle name="Ç¥ÁØ_¾÷Á¾º° _Book5" xfId="2483"/>
    <cellStyle name="C￥AØ_¾÷A¾º° _F-PJT FRP 예가 내역서" xfId="2484"/>
    <cellStyle name="Ç¥ÁØ_¾÷Á¾º° _F-PJT FRP 예가 내역서" xfId="2485"/>
    <cellStyle name="C￥AØ_¾÷A¾º° _대갑 견적서" xfId="2476"/>
    <cellStyle name="Ç¥ÁØ_¾÷Á¾º° _대갑 견적서" xfId="2477"/>
    <cellStyle name="C￥AØ_¾÷A¾º° _물량,정산(대갑-송부)" xfId="2478"/>
    <cellStyle name="Ç¥ÁØ_¾÷Á¾º° _물량,정산(대갑-송부)" xfId="2479"/>
    <cellStyle name="C￥AØ_¾÷A¾º° _전체(M,U동) 견적서(0202)제출" xfId="2480"/>
    <cellStyle name="Ç¥ÁØ_¾÷Á¾º° _전체(M,U동) 견적서(0202)제출" xfId="2481"/>
    <cellStyle name="C￥AØ_³e¹≪" xfId="2486"/>
    <cellStyle name="Ç¥ÁØ_96ÅõÀÚ½ÇÀû " xfId="2487"/>
    <cellStyle name="C￥AØ_96AoAU½CAu _89동pfc" xfId="2488"/>
    <cellStyle name="Ç¥ÁØ_96ÅõÀÚ½ÇÀû _89동pfc" xfId="2489"/>
    <cellStyle name="C￥AØ_96AoAU½CAu _Book2" xfId="2496"/>
    <cellStyle name="Ç¥ÁØ_96ÅõÀÚ½ÇÀû _Book2" xfId="2497"/>
    <cellStyle name="C￥AØ_96AoAU½CAu _Book5" xfId="2498"/>
    <cellStyle name="Ç¥ÁØ_96ÅõÀÚ½ÇÀû _Book5" xfId="2499"/>
    <cellStyle name="C￥AØ_96AoAU½CAu _F-PJT FRP 예가 내역서" xfId="2500"/>
    <cellStyle name="Ç¥ÁØ_96ÅõÀÚ½ÇÀû _F-PJT FRP 예가 내역서" xfId="2501"/>
    <cellStyle name="C￥AØ_96AoAU½CAu _대갑 견적서" xfId="2490"/>
    <cellStyle name="Ç¥ÁØ_96ÅõÀÚ½ÇÀû _대갑 견적서" xfId="2491"/>
    <cellStyle name="C￥AØ_96AoAU½CAu _물량,정산(대갑-송부)" xfId="2492"/>
    <cellStyle name="Ç¥ÁØ_96ÅõÀÚ½ÇÀû _물량,정산(대갑-송부)" xfId="2493"/>
    <cellStyle name="C￥AØ_96AoAU½CAu _전체(M,U동) 견적서(0202)제출" xfId="2494"/>
    <cellStyle name="Ç¥ÁØ_96ÅõÀÚ½ÇÀû _전체(M,U동) 견적서(0202)제출" xfId="2495"/>
    <cellStyle name="C￥AØ_AoAUAy°eC￥ " xfId="2502"/>
    <cellStyle name="Ç¥ÁØ_ÅõÀÚÁý°èÇ¥ " xfId="2503"/>
    <cellStyle name="C￥AØ_laroux_½C¿¹PL " xfId="2504"/>
    <cellStyle name="Ç¥ÁØ_laroux_1" xfId="2505"/>
    <cellStyle name="Calc Currency (0)" xfId="2506"/>
    <cellStyle name="Calc Currency (2)" xfId="2507"/>
    <cellStyle name="Calc Percent (0)" xfId="2508"/>
    <cellStyle name="Calc Percent (1)" xfId="2509"/>
    <cellStyle name="Calc Percent (2)" xfId="2510"/>
    <cellStyle name="Calc Units (0)" xfId="2511"/>
    <cellStyle name="Calc Units (1)" xfId="2512"/>
    <cellStyle name="Calc Units (2)" xfId="2513"/>
    <cellStyle name="category" xfId="2514"/>
    <cellStyle name="Ⓒo" xfId="2515"/>
    <cellStyle name="ÇÕ»ê" xfId="2516"/>
    <cellStyle name="Co≫e" xfId="2517"/>
    <cellStyle name="ColHdr" xfId="2518"/>
    <cellStyle name="Column Heading" xfId="2519"/>
    <cellStyle name="Column Headings" xfId="2520"/>
    <cellStyle name="Comma" xfId="2522"/>
    <cellStyle name="Comma [0]" xfId="2523"/>
    <cellStyle name="Comma [00]" xfId="2524"/>
    <cellStyle name="comma zerodec" xfId="2525"/>
    <cellStyle name="Comma_ SG&amp;A Bridge " xfId="2526"/>
    <cellStyle name="Comma0" xfId="2527"/>
    <cellStyle name="Comm뼬_E&amp;ONW2" xfId="2521"/>
    <cellStyle name="Company Info" xfId="2528"/>
    <cellStyle name="Contents Heading 1" xfId="2529"/>
    <cellStyle name="Contents Heading 2" xfId="2530"/>
    <cellStyle name="Contents Heading 3" xfId="2531"/>
    <cellStyle name="Copied" xfId="2532"/>
    <cellStyle name="CoverHeadline1" xfId="2533"/>
    <cellStyle name="Curr" xfId="2534"/>
    <cellStyle name="Curre~cy [0]_MATERAL2" xfId="2535"/>
    <cellStyle name="Curren?_x0012_퐀_x0017_?" xfId="2536"/>
    <cellStyle name="Currency" xfId="2537"/>
    <cellStyle name="Currency [0]" xfId="2538"/>
    <cellStyle name="Currency [00]" xfId="2539"/>
    <cellStyle name="currency-$" xfId="2540"/>
    <cellStyle name="Currency_ SG&amp;A Bridge " xfId="2541"/>
    <cellStyle name="Currency0" xfId="2542"/>
    <cellStyle name="Currency1" xfId="2543"/>
    <cellStyle name="Data" xfId="2544"/>
    <cellStyle name="Date" xfId="2545"/>
    <cellStyle name="Date Short" xfId="2546"/>
    <cellStyle name="Date_00공장소방공사_1" xfId="2547"/>
    <cellStyle name="DateType" xfId="2548"/>
    <cellStyle name="Description" xfId="2549"/>
    <cellStyle name="Dezimal [0]_Ausdruck RUND (D)" xfId="2550"/>
    <cellStyle name="Dezimal_Ausdruck RUND (D)" xfId="2551"/>
    <cellStyle name="Display" xfId="2552"/>
    <cellStyle name="Display Price" xfId="2553"/>
    <cellStyle name="Dollar (zero dec)" xfId="2554"/>
    <cellStyle name="E­æo±ae￡" xfId="2555"/>
    <cellStyle name="È­Æó±âÈ£" xfId="2556"/>
    <cellStyle name="E­æo±ae￡0" xfId="2557"/>
    <cellStyle name="È­Æó±âÈ£0" xfId="2558"/>
    <cellStyle name="Enter Currency (0)" xfId="2559"/>
    <cellStyle name="Enter Currency (2)" xfId="2560"/>
    <cellStyle name="Enter Units (0)" xfId="2561"/>
    <cellStyle name="Enter Units (1)" xfId="2562"/>
    <cellStyle name="Enter Units (2)" xfId="2563"/>
    <cellStyle name="Entered" xfId="2564"/>
    <cellStyle name="Euro" xfId="2565"/>
    <cellStyle name="F2" xfId="2566"/>
    <cellStyle name="F3" xfId="2567"/>
    <cellStyle name="F4" xfId="2568"/>
    <cellStyle name="F5" xfId="2569"/>
    <cellStyle name="F6" xfId="2570"/>
    <cellStyle name="F7" xfId="2571"/>
    <cellStyle name="F8" xfId="2572"/>
    <cellStyle name="FinePrint" xfId="2573"/>
    <cellStyle name="Fixed" xfId="2574"/>
    <cellStyle name="Followed Hyperlink" xfId="2575"/>
    <cellStyle name="G/표준" xfId="2576"/>
    <cellStyle name="ǦǦ_x0003_" xfId="2577"/>
    <cellStyle name="Grey" xfId="2578"/>
    <cellStyle name="H1" xfId="2579"/>
    <cellStyle name="H2" xfId="2580"/>
    <cellStyle name="head" xfId="2581"/>
    <cellStyle name="head 1" xfId="2582"/>
    <cellStyle name="head 1-1" xfId="2583"/>
    <cellStyle name="HEADER" xfId="2584"/>
    <cellStyle name="Header1" xfId="2585"/>
    <cellStyle name="Header2" xfId="2586"/>
    <cellStyle name="Heading" xfId="2587"/>
    <cellStyle name="Heading 1" xfId="2588"/>
    <cellStyle name="Heading 2" xfId="2589"/>
    <cellStyle name="Heading 3" xfId="2590"/>
    <cellStyle name="Heading_00공장소방공사_1" xfId="2591"/>
    <cellStyle name="Heading1" xfId="2592"/>
    <cellStyle name="Heading2" xfId="2593"/>
    <cellStyle name="Heading2Divider" xfId="2594"/>
    <cellStyle name="Helv8_PFD4.XLS" xfId="2595"/>
    <cellStyle name="HIGHLIGHT" xfId="2596"/>
    <cellStyle name="Hyperlink" xfId="2597"/>
    <cellStyle name="Input" xfId="2598"/>
    <cellStyle name="Input [yellow]" xfId="2599"/>
    <cellStyle name="Input Price" xfId="2600"/>
    <cellStyle name="Input Quantity" xfId="2601"/>
    <cellStyle name="Input Single Cell" xfId="2602"/>
    <cellStyle name="InputBodyCurr" xfId="2603"/>
    <cellStyle name="InputBodyDate" xfId="2604"/>
    <cellStyle name="InputBodyText" xfId="2605"/>
    <cellStyle name="InputColor" xfId="2606"/>
    <cellStyle name="Item" xfId="2607"/>
    <cellStyle name="Item Input" xfId="2608"/>
    <cellStyle name="_x0001__x0002_ĵĵ_x0007_ ĵĵ_x000d__x000d_ƨƬ_x0001__x0002_ƨƬ_x0007__x000d_ǒǓ _x000d_ǜǜ_x000d__x000d_ǪǪ_x0007__x0007__x0005__x0005__x0010__x0001_ဠ" xfId="2707"/>
    <cellStyle name="_x0001__x0002_ĵĵ_x0007__x0009_ĵĵ_x000d__x000d_ƨƬ_x0001__x0002_ƨƬ_x0007__x000d_ǒǓ_x0009__x000d_ǜǜ_x000d__x000d_ǪǪ_x0007__x0007__x0005__x0005__x0010__x0001_ဠ" xfId="2609"/>
    <cellStyle name="Link Currency (0)" xfId="2610"/>
    <cellStyle name="Link Currency (2)" xfId="2611"/>
    <cellStyle name="Link Units (0)" xfId="2612"/>
    <cellStyle name="Link Units (1)" xfId="2613"/>
    <cellStyle name="Link Units (2)" xfId="2614"/>
    <cellStyle name="LongDesc" xfId="2615"/>
    <cellStyle name="Midtitle" xfId="2616"/>
    <cellStyle name="Milliers [0]_Arabian Spec" xfId="2617"/>
    <cellStyle name="Milliers_Arabian Spec" xfId="2618"/>
    <cellStyle name="Model" xfId="2619"/>
    <cellStyle name="Mon?aire [0]_Arabian Spec" xfId="2620"/>
    <cellStyle name="Mon?aire_Arabian Spec" xfId="2621"/>
    <cellStyle name="New" xfId="2622"/>
    <cellStyle name="no dec" xfId="2623"/>
    <cellStyle name="Normal - Style1" xfId="2625"/>
    <cellStyle name="Normal - Style1 2" xfId="2626"/>
    <cellStyle name="Normal - Style1_동서유지견적서(130319)최종(1)" xfId="2708"/>
    <cellStyle name="Normal - Style2" xfId="2627"/>
    <cellStyle name="Normal - Style3" xfId="2628"/>
    <cellStyle name="Normal - Style4" xfId="2629"/>
    <cellStyle name="Normal - Style5" xfId="2630"/>
    <cellStyle name="Normal - Style6" xfId="2631"/>
    <cellStyle name="Normal - Style7" xfId="2632"/>
    <cellStyle name="Normal - Style8" xfId="2633"/>
    <cellStyle name="Normal - 유형1" xfId="2624"/>
    <cellStyle name="Normal_ SG&amp;A Bridge" xfId="2634"/>
    <cellStyle name="Œ…?æ맖?e [0.00]_laroux" xfId="2635"/>
    <cellStyle name="Œ…?æ맖?e_laroux" xfId="2636"/>
    <cellStyle name="oft Excel]_x000d__x000a_Comment=The open=/f lines load custom functions into the Paste Function list._x000d__x000a_Maximized=3_x000d__x000a_AutoFormat=" xfId="2637"/>
    <cellStyle name="Output Single Cell" xfId="2638"/>
    <cellStyle name="Package Size" xfId="2639"/>
    <cellStyle name="Percent" xfId="2640"/>
    <cellStyle name="Percent [0]" xfId="2641"/>
    <cellStyle name="Percent [00]" xfId="2642"/>
    <cellStyle name="Percent [2]" xfId="2643"/>
    <cellStyle name="Percent_#6 Temps &amp; Contractors" xfId="2644"/>
    <cellStyle name="PrePop Currency (0)" xfId="2645"/>
    <cellStyle name="PrePop Currency (2)" xfId="2646"/>
    <cellStyle name="PrePop Units (0)" xfId="2647"/>
    <cellStyle name="PrePop Units (1)" xfId="2648"/>
    <cellStyle name="PrePop Units (2)" xfId="2649"/>
    <cellStyle name="Print Heading" xfId="2650"/>
    <cellStyle name="Recipe" xfId="2651"/>
    <cellStyle name="Recipe Heading" xfId="2652"/>
    <cellStyle name="Released" xfId="2653"/>
    <cellStyle name="Released-Short" xfId="2654"/>
    <cellStyle name="Revenue" xfId="2655"/>
    <cellStyle name="RevList" xfId="2656"/>
    <cellStyle name="RptTitle" xfId="2657"/>
    <cellStyle name="Shadow" xfId="2658"/>
    <cellStyle name="_x0001__x0002_ƨƬ_x0007__x000d_ǒǓ _x000d_ǜǜ_x000d__x000d_ǪǪ_x0007__x0007__x0005__x0005__x0010__x0001_ဠ" xfId="2709"/>
    <cellStyle name="_x0001__x0002_ƨƬ_x0007__x000d_ǒǓ_x0009__x000d_ǜǜ_x000d__x000d_ǪǪ_x0007__x0007__x0005__x0005__x0010__x0001_ဠ" xfId="2659"/>
    <cellStyle name="Standard_A" xfId="2660"/>
    <cellStyle name="subhead" xfId="2661"/>
    <cellStyle name="SubHeading" xfId="2662"/>
    <cellStyle name="Subtotal" xfId="2663"/>
    <cellStyle name="Subtotal 1" xfId="2664"/>
    <cellStyle name="Suggested Quantity" xfId="2665"/>
    <cellStyle name="testtitle" xfId="2666"/>
    <cellStyle name="Text Indent A" xfId="2667"/>
    <cellStyle name="Text Indent B" xfId="2668"/>
    <cellStyle name="Text Indent C" xfId="2669"/>
    <cellStyle name="þ?b?þ?b?þ?b?þ?b?þ?b?þ?b?þ?b灌þ?b?þ?&lt;?b?þ?b濬þ?b?þ?b?þ昰_x0018_?þ????_x0008_" xfId="2670"/>
    <cellStyle name="þ൚b⍼þ൪b⎨þൺb⏜þඊb␌þකb濰þඪb瀠þයb灌þ්b炈þ宐&lt;෢b濈þෲb濬þขb瀐þฒb瀰þ昰_x0018_⋸þ㤕䰀ጤܕ_x0008_" xfId="2671"/>
    <cellStyle name="þ_x001d_ð'&amp;Oy?Hy9_x0008__x000f__x0007_æ_x0007__x0007__x0001__x0001_" xfId="2674"/>
    <cellStyle name="þ_x001d_ð'&amp;Oy?Hy9_x0008_E_x000c_￠_x000d__x0007__x0001__x0001_" xfId="2675"/>
    <cellStyle name="þ_x001d_ð'&amp;Oý&amp;Hý9_x0008__x000f__x0007_æ_x0007__x0007__x0001__x0001_" xfId="2672"/>
    <cellStyle name="þ_x001d_ð'&amp;Oý&amp;Hý9_x0008_Ë_x000c_¢_x000d__x0007__x0001__x0001_" xfId="2673"/>
    <cellStyle name="Title" xfId="2676"/>
    <cellStyle name="title [1]" xfId="2677"/>
    <cellStyle name="title [2]" xfId="2678"/>
    <cellStyle name="Total" xfId="2679"/>
    <cellStyle name="TotalCurr" xfId="2680"/>
    <cellStyle name="TotalHdr" xfId="2681"/>
    <cellStyle name="UM" xfId="2682"/>
    <cellStyle name="Unprot" xfId="2683"/>
    <cellStyle name="Unprot$" xfId="2684"/>
    <cellStyle name="Unprotect" xfId="2685"/>
    <cellStyle name="W?rung [0]_Ausdruck RUND (D)" xfId="2686"/>
    <cellStyle name="W?rung_Ausdruck RUND (D)" xfId="2687"/>
    <cellStyle name="_x0008_z" xfId="2688"/>
    <cellStyle name="_x0010__x0001_ဠ" xfId="2689"/>
    <cellStyle name="|?ドE" xfId="1836"/>
    <cellStyle name="견적" xfId="1128"/>
    <cellStyle name="견적-FRP" xfId="1130"/>
    <cellStyle name="견적-금액" xfId="1129"/>
    <cellStyle name="고정소숫점" xfId="1131"/>
    <cellStyle name="고정출력1" xfId="1132"/>
    <cellStyle name="고정출력2" xfId="1133"/>
    <cellStyle name="咬訌裝?INCOM1" xfId="1134"/>
    <cellStyle name="咬訌裝?INCOM10" xfId="1135"/>
    <cellStyle name="咬訌裝?INCOM2" xfId="1136"/>
    <cellStyle name="咬訌裝?INCOM3" xfId="1137"/>
    <cellStyle name="咬訌裝?INCOM4" xfId="1138"/>
    <cellStyle name="咬訌裝?INCOM5" xfId="1139"/>
    <cellStyle name="咬訌裝?INCOM6" xfId="1140"/>
    <cellStyle name="咬訌裝?INCOM7" xfId="1141"/>
    <cellStyle name="咬訌裝?INCOM8" xfId="1142"/>
    <cellStyle name="咬訌裝?INCOM9" xfId="1143"/>
    <cellStyle name="咬訌裝?PRIB11" xfId="1144"/>
    <cellStyle name="금액" xfId="1145"/>
    <cellStyle name="기계" xfId="1146"/>
    <cellStyle name="끼_x0001_?" xfId="1147"/>
    <cellStyle name="날짜" xfId="1148"/>
    <cellStyle name="내역" xfId="1149"/>
    <cellStyle name="내역서" xfId="1150"/>
    <cellStyle name="단위" xfId="1151"/>
    <cellStyle name="단위(원)" xfId="1152"/>
    <cellStyle name="달러" xfId="1153"/>
    <cellStyle name="돋움채" xfId="1154"/>
    <cellStyle name="뒤에 오는 하이퍼링크" xfId="1155"/>
    <cellStyle name="똿뗦먛귟 [0.00]_laroux" xfId="1156"/>
    <cellStyle name="똿뗦먛귟_laroux" xfId="1157"/>
    <cellStyle name="믅됞 [0.00]_laroux" xfId="1158"/>
    <cellStyle name="믅됞_laroux" xfId="1159"/>
    <cellStyle name="배분" xfId="1160"/>
    <cellStyle name="백" xfId="1161"/>
    <cellStyle name="백_FKL 견적 내역서" xfId="1238"/>
    <cellStyle name="백_FKL 견적 내역서_0809" xfId="1239"/>
    <cellStyle name="백_FKL 견적 내역서_0809_S-05-328(오리온 OFV(베트남)-원본" xfId="1243"/>
    <cellStyle name="백_FKL 견적 내역서_0809_S-05-328(오리온 OFV(베트남)-원본_사본 - 영화관EHP공조기(오션)" xfId="1244"/>
    <cellStyle name="백_FKL 견적 내역서_0809_S-05-328(오리온 OFV(베트남)-원본_영화관EHP공조기(오션)" xfId="1245"/>
    <cellStyle name="백_FKL 견적 내역서_0809_S-05-328(오리온 OFV(베트남)-원본_천안두정문화상업시설견적(오션)0724" xfId="1246"/>
    <cellStyle name="백_FKL 견적 내역서_0809_사본 - 영화관EHP공조기(오션)" xfId="1240"/>
    <cellStyle name="백_FKL 견적 내역서_0809_영화관EHP공조기(오션)" xfId="1241"/>
    <cellStyle name="백_FKL 견적 내역서_0809_천안두정문화상업시설견적(오션)0724" xfId="1242"/>
    <cellStyle name="백_FKL 견적 내역서_0916" xfId="1247"/>
    <cellStyle name="백_FKL 견적 내역서_0916_S-05-328(오리온 OFV(베트남)-원본" xfId="1251"/>
    <cellStyle name="백_FKL 견적 내역서_0916_S-05-328(오리온 OFV(베트남)-원본_사본 - 영화관EHP공조기(오션)" xfId="1252"/>
    <cellStyle name="백_FKL 견적 내역서_0916_S-05-328(오리온 OFV(베트남)-원본_영화관EHP공조기(오션)" xfId="1253"/>
    <cellStyle name="백_FKL 견적 내역서_0916_S-05-328(오리온 OFV(베트남)-원본_천안두정문화상업시설견적(오션)0724" xfId="1254"/>
    <cellStyle name="백_FKL 견적 내역서_0916_사본 - 영화관EHP공조기(오션)" xfId="1248"/>
    <cellStyle name="백_FKL 견적 내역서_0916_영화관EHP공조기(오션)" xfId="1249"/>
    <cellStyle name="백_FKL 견적 내역서_0916_천안두정문화상업시설견적(오션)0724" xfId="1250"/>
    <cellStyle name="백_FKL 견적 내역서_S-05-328(오리온 OFV(베트남)-원본" xfId="1258"/>
    <cellStyle name="백_FKL 견적 내역서_S-05-328(오리온 OFV(베트남)-원본_사본 - 영화관EHP공조기(오션)" xfId="1259"/>
    <cellStyle name="백_FKL 견적 내역서_S-05-328(오리온 OFV(베트남)-원본_영화관EHP공조기(오션)" xfId="1260"/>
    <cellStyle name="백_FKL 견적 내역서_S-05-328(오리온 OFV(베트남)-원본_천안두정문화상업시설견적(오션)0724" xfId="1261"/>
    <cellStyle name="백_FKL 견적 내역서_사본 - 영화관EHP공조기(오션)" xfId="1255"/>
    <cellStyle name="백_FKL 견적 내역서_영화관EHP공조기(오션)" xfId="1256"/>
    <cellStyle name="백_FKL 견적 내역서_천안두정문화상업시설견적(오션)0724" xfId="1257"/>
    <cellStyle name="백_S-05-328(오리온 OFV(베트남)-원본" xfId="1262"/>
    <cellStyle name="백_S-05-328(오리온 OFV(베트남)-원본_사본 - 영화관EHP공조기(오션)" xfId="1263"/>
    <cellStyle name="백_S-05-328(오리온 OFV(베트남)-원본_영화관EHP공조기(오션)" xfId="1264"/>
    <cellStyle name="백_S-05-328(오리온 OFV(베트남)-원본_천안두정문화상업시설견적(오션)0724" xfId="1265"/>
    <cellStyle name="백_견적서(D.H)" xfId="1170"/>
    <cellStyle name="백_견적서(D.H)_S-05-328(오리온 OFV(베트남)-원본" xfId="1174"/>
    <cellStyle name="백_견적서(D.H)_S-05-328(오리온 OFV(베트남)-원본_사본 - 영화관EHP공조기(오션)" xfId="1175"/>
    <cellStyle name="백_견적서(D.H)_S-05-328(오리온 OFV(베트남)-원본_영화관EHP공조기(오션)" xfId="1176"/>
    <cellStyle name="백_견적서(D.H)_S-05-328(오리온 OFV(베트남)-원본_천안두정문화상업시설견적(오션)0724" xfId="1177"/>
    <cellStyle name="백_견적서(D.H)_사본 - 영화관EHP공조기(오션)" xfId="1171"/>
    <cellStyle name="백_견적서(D.H)_영화관EHP공조기(오션)" xfId="1172"/>
    <cellStyle name="백_견적서(D.H)_천안두정문화상업시설견적(오션)0724" xfId="1173"/>
    <cellStyle name="백_견적서(공조)" xfId="1162"/>
    <cellStyle name="백_견적서(공조)_S-05-328(오리온 OFV(베트남)-원본" xfId="1166"/>
    <cellStyle name="백_견적서(공조)_S-05-328(오리온 OFV(베트남)-원본_사본 - 영화관EHP공조기(오션)" xfId="1167"/>
    <cellStyle name="백_견적서(공조)_S-05-328(오리온 OFV(베트남)-원본_영화관EHP공조기(오션)" xfId="1168"/>
    <cellStyle name="백_견적서(공조)_S-05-328(오리온 OFV(베트남)-원본_천안두정문화상업시설견적(오션)0724" xfId="1169"/>
    <cellStyle name="백_견적서(공조)_사본 - 영화관EHP공조기(오션)" xfId="1163"/>
    <cellStyle name="백_견적서(공조)_영화관EHP공조기(오션)" xfId="1164"/>
    <cellStyle name="백_견적서(공조)_천안두정문화상업시설견적(오션)0724" xfId="1165"/>
    <cellStyle name="백_견적서양식-1" xfId="1178"/>
    <cellStyle name="백_견적서양식-1_S-05-328(오리온 OFV(베트남)-원본" xfId="1182"/>
    <cellStyle name="백_견적서양식-1_S-05-328(오리온 OFV(베트남)-원본_사본 - 영화관EHP공조기(오션)" xfId="1183"/>
    <cellStyle name="백_견적서양식-1_S-05-328(오리온 OFV(베트남)-원본_영화관EHP공조기(오션)" xfId="1184"/>
    <cellStyle name="백_견적서양식-1_S-05-328(오리온 OFV(베트남)-원본_천안두정문화상업시설견적(오션)0724" xfId="1185"/>
    <cellStyle name="백_견적서양식-1_사본 - 영화관EHP공조기(오션)" xfId="1179"/>
    <cellStyle name="백_견적서양식-1_영화관EHP공조기(오션)" xfId="1180"/>
    <cellStyle name="백_견적서양식-1_천안두정문화상업시설견적(오션)0724" xfId="1181"/>
    <cellStyle name="백_견적서양식-UPS-맥스컴-0728" xfId="1186"/>
    <cellStyle name="백_견적서양식-UPS-맥스컴-0728_S-05-328(오리온 OFV(베트남)-원본" xfId="1190"/>
    <cellStyle name="백_견적서양식-UPS-맥스컴-0728_S-05-328(오리온 OFV(베트남)-원본_사본 - 영화관EHP공조기(오션)" xfId="1191"/>
    <cellStyle name="백_견적서양식-UPS-맥스컴-0728_S-05-328(오리온 OFV(베트남)-원본_영화관EHP공조기(오션)" xfId="1192"/>
    <cellStyle name="백_견적서양식-UPS-맥스컴-0728_S-05-328(오리온 OFV(베트남)-원본_천안두정문화상업시설견적(오션)0724" xfId="1193"/>
    <cellStyle name="백_견적서양식-UPS-맥스컴-0728_사본 - 영화관EHP공조기(오션)" xfId="1187"/>
    <cellStyle name="백_견적서양식-UPS-맥스컴-0728_영화관EHP공조기(오션)" xfId="1188"/>
    <cellStyle name="백_견적서양식-UPS-맥스컴-0728_천안두정문화상업시설견적(오션)0724" xfId="1189"/>
    <cellStyle name="백_내역서" xfId="1194"/>
    <cellStyle name="백_내역서(FMS_SMS)" xfId="1195"/>
    <cellStyle name="백_내역서(FMS_SMS)_S-05-328(오리온 OFV(베트남)-원본" xfId="1199"/>
    <cellStyle name="백_내역서(FMS_SMS)_S-05-328(오리온 OFV(베트남)-원본_사본 - 영화관EHP공조기(오션)" xfId="1200"/>
    <cellStyle name="백_내역서(FMS_SMS)_S-05-328(오리온 OFV(베트남)-원본_영화관EHP공조기(오션)" xfId="1201"/>
    <cellStyle name="백_내역서(FMS_SMS)_S-05-328(오리온 OFV(베트남)-원본_천안두정문화상업시설견적(오션)0724" xfId="1202"/>
    <cellStyle name="백_내역서(FMS_SMS)_사본 - 영화관EHP공조기(오션)" xfId="1196"/>
    <cellStyle name="백_내역서(FMS_SMS)_영화관EHP공조기(오션)" xfId="1197"/>
    <cellStyle name="백_내역서(FMS_SMS)_천안두정문화상업시설견적(오션)0724" xfId="1198"/>
    <cellStyle name="백_동서유지견적서(130319)최종(1)" xfId="2699"/>
    <cellStyle name="백_사본 - 영화관EHP공조기(오션)" xfId="1203"/>
    <cellStyle name="백_소방견적" xfId="1204"/>
    <cellStyle name="백_소방견적_S-05-328(오리온 OFV(베트남)-원본" xfId="1208"/>
    <cellStyle name="백_소방견적_S-05-328(오리온 OFV(베트남)-원본_사본 - 영화관EHP공조기(오션)" xfId="1209"/>
    <cellStyle name="백_소방견적_S-05-328(오리온 OFV(베트남)-원본_영화관EHP공조기(오션)" xfId="1210"/>
    <cellStyle name="백_소방견적_S-05-328(오리온 OFV(베트남)-원본_천안두정문화상업시설견적(오션)0724" xfId="1211"/>
    <cellStyle name="백_소방견적_사본 - 영화관EHP공조기(오션)" xfId="1205"/>
    <cellStyle name="백_소방견적_영화관EHP공조기(오션)" xfId="1206"/>
    <cellStyle name="백_소방견적_천안두정문화상업시설견적(오션)0724" xfId="1207"/>
    <cellStyle name="백_영화관EHP공조기(오션)" xfId="1212"/>
    <cellStyle name="백_이중마루 내역 및 물량산출서" xfId="1213"/>
    <cellStyle name="백_이중마루 내역 및 물량산출서_S-05-328(오리온 OFV(베트남)-원본" xfId="1217"/>
    <cellStyle name="백_이중마루 내역 및 물량산출서_S-05-328(오리온 OFV(베트남)-원본_사본 - 영화관EHP공조기(오션)" xfId="1218"/>
    <cellStyle name="백_이중마루 내역 및 물량산출서_S-05-328(오리온 OFV(베트남)-원본_영화관EHP공조기(오션)" xfId="1219"/>
    <cellStyle name="백_이중마루 내역 및 물량산출서_S-05-328(오리온 OFV(베트남)-원본_천안두정문화상업시설견적(오션)0724" xfId="1220"/>
    <cellStyle name="백_이중마루 내역 및 물량산출서_사본 - 영화관EHP공조기(오션)" xfId="1214"/>
    <cellStyle name="백_이중마루 내역 및 물량산출서_영화관EHP공조기(오션)" xfId="1215"/>
    <cellStyle name="백_이중마루 내역 및 물량산출서_천안두정문화상업시설견적(오션)0724" xfId="1216"/>
    <cellStyle name="백_이중마루내역서" xfId="1221"/>
    <cellStyle name="백_이중마루내역서_S-05-328(오리온 OFV(베트남)-원본" xfId="1225"/>
    <cellStyle name="백_이중마루내역서_S-05-328(오리온 OFV(베트남)-원본_사본 - 영화관EHP공조기(오션)" xfId="1226"/>
    <cellStyle name="백_이중마루내역서_S-05-328(오리온 OFV(베트남)-원본_영화관EHP공조기(오션)" xfId="1227"/>
    <cellStyle name="백_이중마루내역서_S-05-328(오리온 OFV(베트남)-원본_천안두정문화상업시설견적(오션)0724" xfId="1228"/>
    <cellStyle name="백_이중마루내역서_사본 - 영화관EHP공조기(오션)" xfId="1222"/>
    <cellStyle name="백_이중마루내역서_영화관EHP공조기(오션)" xfId="1223"/>
    <cellStyle name="백_이중마루내역서_천안두정문화상업시설견적(오션)0724" xfId="1224"/>
    <cellStyle name="백_천안두정문화상업시설견적(오션)0724" xfId="1229"/>
    <cellStyle name="백_총괄" xfId="1230"/>
    <cellStyle name="백_총괄_S-05-328(오리온 OFV(베트남)-원본" xfId="1234"/>
    <cellStyle name="백_총괄_S-05-328(오리온 OFV(베트남)-원본_사본 - 영화관EHP공조기(오션)" xfId="1235"/>
    <cellStyle name="백_총괄_S-05-328(오리온 OFV(베트남)-원본_영화관EHP공조기(오션)" xfId="1236"/>
    <cellStyle name="백_총괄_S-05-328(오리온 OFV(베트남)-원본_천안두정문화상업시설견적(오션)0724" xfId="1237"/>
    <cellStyle name="백_총괄_사본 - 영화관EHP공조기(오션)" xfId="1231"/>
    <cellStyle name="백_총괄_영화관EHP공조기(오션)" xfId="1232"/>
    <cellStyle name="백_총괄_천안두정문화상업시설견적(오션)0724" xfId="1233"/>
    <cellStyle name="백분율" xfId="1266" builtinId="5"/>
    <cellStyle name="백분율 [0]" xfId="1267"/>
    <cellStyle name="백분율 [2]" xfId="1268"/>
    <cellStyle name="백분율 2" xfId="1269"/>
    <cellStyle name="백분율［△1］" xfId="1270"/>
    <cellStyle name="백분율［△2］" xfId="1271"/>
    <cellStyle name="분수" xfId="1272"/>
    <cellStyle name="뷭?" xfId="1273"/>
    <cellStyle name="뷭__W9 ROLL-UP_장주임3_관리비-대규모" xfId="1274"/>
    <cellStyle name="빨강" xfId="1275"/>
    <cellStyle name="선택영역의 가운데로" xfId="1276"/>
    <cellStyle name="설계서" xfId="1277"/>
    <cellStyle name="설계서-내용" xfId="1278"/>
    <cellStyle name="설계서-내용-소수점" xfId="1279"/>
    <cellStyle name="설계서-내용-우" xfId="1280"/>
    <cellStyle name="설계서-내용-좌" xfId="1281"/>
    <cellStyle name="설계서-소제목" xfId="1282"/>
    <cellStyle name="설계서-타이틀" xfId="1283"/>
    <cellStyle name="설계서-항목" xfId="1284"/>
    <cellStyle name="소숫점0" xfId="1285"/>
    <cellStyle name="소숫점3" xfId="1286"/>
    <cellStyle name="수당" xfId="1287"/>
    <cellStyle name="수당2" xfId="1288"/>
    <cellStyle name="수량" xfId="1289"/>
    <cellStyle name="수산" xfId="1290"/>
    <cellStyle name="숫자(R)" xfId="1291"/>
    <cellStyle name="쉼표 [0]" xfId="1292" builtinId="6"/>
    <cellStyle name="쉼표 [0] 10" xfId="1293"/>
    <cellStyle name="쉼표 [0] 11" xfId="1294"/>
    <cellStyle name="쉼표 [0] 12" xfId="1295"/>
    <cellStyle name="쉼표 [0] 2" xfId="1296"/>
    <cellStyle name="쉼표 [0] 2 2" xfId="1297"/>
    <cellStyle name="쉼표 [0] 3" xfId="1298"/>
    <cellStyle name="쉼표 [0] 3 2" xfId="2691"/>
    <cellStyle name="쉼표 [0] 4" xfId="1299"/>
    <cellStyle name="쉼표 [0] 5" xfId="1300"/>
    <cellStyle name="쉼표 [0] 6" xfId="1301"/>
    <cellStyle name="쉼표 [0] 7" xfId="1302"/>
    <cellStyle name="쉼표 [0] 8" xfId="1303"/>
    <cellStyle name="쉼표 [0] 9" xfId="1304"/>
    <cellStyle name="쉼표 2" xfId="1305"/>
    <cellStyle name="스타일 1" xfId="1306"/>
    <cellStyle name="스타일 10" xfId="1307"/>
    <cellStyle name="스타일 2" xfId="1308"/>
    <cellStyle name="스타일 3" xfId="1309"/>
    <cellStyle name="스타일 4" xfId="1310"/>
    <cellStyle name="스타일 5" xfId="1311"/>
    <cellStyle name="스타일 6" xfId="1312"/>
    <cellStyle name="스타일 7" xfId="1313"/>
    <cellStyle name="스타일 8" xfId="1314"/>
    <cellStyle name="스타일 9" xfId="1315"/>
    <cellStyle name="안건회계법인" xfId="1316"/>
    <cellStyle name="원" xfId="1317"/>
    <cellStyle name="원_0. 박열의사-총괄집계표(금회+차후)-1차수정" xfId="1318"/>
    <cellStyle name="원_0008금감원통합감독검사정보시스템" xfId="1319"/>
    <cellStyle name="원_0009김포공항LED교체공사(광일)" xfId="1320"/>
    <cellStyle name="원_0011KIST소각설비제작설치" xfId="1323"/>
    <cellStyle name="원_0011긴급전화기정산(99년형광일)" xfId="1321"/>
    <cellStyle name="원_0011부산종합경기장전광판" xfId="1322"/>
    <cellStyle name="원_0012문화유적지표석제작설치" xfId="1324"/>
    <cellStyle name="원_0102국제조명신공항분수조명" xfId="1325"/>
    <cellStyle name="원_0103회전식현수막게시대제작설치" xfId="1326"/>
    <cellStyle name="원_0104포항시침출수처리시스템" xfId="1327"/>
    <cellStyle name="원_0105담배자판기개조원가" xfId="1328"/>
    <cellStyle name="원_0106LG인버터냉난방기제작-1" xfId="1329"/>
    <cellStyle name="원_0107광전송장비구매설치" xfId="1330"/>
    <cellStyle name="원_0107도공IBS설비SW부문(참조)" xfId="1331"/>
    <cellStyle name="원_0107문화재복원용목재-8월6일" xfId="1332"/>
    <cellStyle name="원_0107포천영중수배전반(제조,설치)" xfId="1333"/>
    <cellStyle name="원_0108농기반미곡건조기제작설치" xfId="1334"/>
    <cellStyle name="원_0108담배인삼공사영업춘추복" xfId="1335"/>
    <cellStyle name="원_0108한국전기교통-LED교통신호등((원본))" xfId="1336"/>
    <cellStyle name="원_0111해양수산부등명기제작" xfId="1337"/>
    <cellStyle name="원_0111핸디소프트-전자표준문서시스템" xfId="1338"/>
    <cellStyle name="원_0112금감원사무자동화시스템" xfId="1339"/>
    <cellStyle name="원_0112수도권매립지SW원가" xfId="1340"/>
    <cellStyle name="원_0112중고원-HRD종합정보망구축(完)" xfId="1341"/>
    <cellStyle name="원_0201종합예술회관의자제작설치-1" xfId="1342"/>
    <cellStyle name="원_0202마사회근무복" xfId="1343"/>
    <cellStyle name="원_0202부경교재-승강칠판" xfId="1344"/>
    <cellStyle name="원_0204한국석묘납골함-1규격" xfId="1345"/>
    <cellStyle name="원_0206금감원금융정보교환망재구축" xfId="1346"/>
    <cellStyle name="원_0206정통부수납장표기기제작설치" xfId="1347"/>
    <cellStyle name="원_0207담배인삼공사-담요" xfId="1348"/>
    <cellStyle name="원_0208레비텍-다층여과기설계변경" xfId="1349"/>
    <cellStyle name="원_0209이산화염소발생기-설치(50K)" xfId="1350"/>
    <cellStyle name="원_0210현대정보기술-TD이중계" xfId="1351"/>
    <cellStyle name="원_0211조달청-#1대북지원사업정산(1월7일)" xfId="1352"/>
    <cellStyle name="원_0212금감원-법규정보시스템(完)" xfId="1353"/>
    <cellStyle name="원_0301교통방송-CCTV유지보수" xfId="1354"/>
    <cellStyle name="원_0302인천경찰청-무인단속기위탁관리" xfId="1355"/>
    <cellStyle name="원_0302조달청-대북지원2차(안성연)" xfId="1356"/>
    <cellStyle name="원_0302조달청-대북지원2차(최수현)" xfId="1357"/>
    <cellStyle name="원_0302표준문서-쌍용정보통신(신)" xfId="1358"/>
    <cellStyle name="원_0304소프트파워-정부표준전자문서시스템" xfId="1359"/>
    <cellStyle name="원_0304소프트파워-정부표준전자문서시스템(完)" xfId="1360"/>
    <cellStyle name="원_0304철도청-주변환장치-1" xfId="1361"/>
    <cellStyle name="원_0305금감원-금융통계정보시스템구축(完)" xfId="1362"/>
    <cellStyle name="원_0305제낭조합-면범포지" xfId="1363"/>
    <cellStyle name="원_0306제낭공업협동조합-면범포지원단(경비까지)" xfId="1364"/>
    <cellStyle name="원_0307경찰청-무인교통단속표준SW개발용역(完)" xfId="1365"/>
    <cellStyle name="원_0308조달청-#8대북지원사업정산" xfId="1366"/>
    <cellStyle name="원_0309두합크린텍-설치원가" xfId="1367"/>
    <cellStyle name="원_0309조달청-#9대북지원사업정산" xfId="1368"/>
    <cellStyle name="원_0310여주상수도-탈수기(유천ENG)" xfId="1369"/>
    <cellStyle name="원_0311대기해양작업시간" xfId="1370"/>
    <cellStyle name="원_0311대기해양중형등명기" xfId="1371"/>
    <cellStyle name="원_0312국민체육진흥공단-전기부문" xfId="1372"/>
    <cellStyle name="원_0312대기해양-중형등명기제작설치" xfId="1373"/>
    <cellStyle name="원_0312라이준-칼라아스콘4규격" xfId="1374"/>
    <cellStyle name="원_0401집진기프로그램SW개발비산정" xfId="1375"/>
    <cellStyle name="원_2001-06조달청신성-한냉지형" xfId="1376"/>
    <cellStyle name="원_2002-03경찰대학-졸업식" xfId="1377"/>
    <cellStyle name="원_2002-03경찰청-경찰표지장" xfId="1378"/>
    <cellStyle name="원_2002-03반디-가로등(열주형)" xfId="1379"/>
    <cellStyle name="원_2002-03신화전자-감지기" xfId="1380"/>
    <cellStyle name="원_2002-04강원랜드-슬러트머신" xfId="1381"/>
    <cellStyle name="원_2002-04메가컴-외주무대" xfId="1382"/>
    <cellStyle name="원_2002-04엘지애드-무대" xfId="1383"/>
    <cellStyle name="원_2002-05강원랜드-슬러트머신(넥스터)" xfId="1384"/>
    <cellStyle name="원_2002-05경기경찰청-냉온수기공사" xfId="1385"/>
    <cellStyle name="원_2002-05대통령비서실-카페트" xfId="1386"/>
    <cellStyle name="원_2002결과표" xfId="1387"/>
    <cellStyle name="원_2002결과표1" xfId="1388"/>
    <cellStyle name="원_2003-01정일사-표창5종" xfId="1389"/>
    <cellStyle name="원_Pilot플랜트-계변경" xfId="1455"/>
    <cellStyle name="원_Pilot플랜트이전설치-변경최종" xfId="1456"/>
    <cellStyle name="원_SW(케이비)" xfId="1457"/>
    <cellStyle name="원_간지,목차,페이지,표지" xfId="1390"/>
    <cellStyle name="원_경찰청-근무,기동복" xfId="1391"/>
    <cellStyle name="원_공사일반관리비양식" xfId="1392"/>
    <cellStyle name="원_교통관리내역서-1008" xfId="1393"/>
    <cellStyle name="원_구조물공" xfId="1394"/>
    <cellStyle name="원_기초공사" xfId="1395"/>
    <cellStyle name="원_깨기" xfId="1396"/>
    <cellStyle name="원_내역서-1" xfId="1397"/>
    <cellStyle name="원_네인텍정보기술-회로카드(수현)" xfId="1398"/>
    <cellStyle name="원_대기해양노무비" xfId="1399"/>
    <cellStyle name="원_대북자재8월분" xfId="1400"/>
    <cellStyle name="원_대북자재8월분-1" xfId="1401"/>
    <cellStyle name="원_동산용사촌수현(원본)" xfId="1402"/>
    <cellStyle name="원_매내천" xfId="1403"/>
    <cellStyle name="원_매내천_깨기" xfId="1404"/>
    <cellStyle name="원_매내천_배수공" xfId="1405"/>
    <cellStyle name="원_매내천_산마루측구" xfId="1406"/>
    <cellStyle name="원_매내천_수량" xfId="1407"/>
    <cellStyle name="원_매내천_수량산출" xfId="1408"/>
    <cellStyle name="원_매내천_수량산출_1" xfId="1409"/>
    <cellStyle name="원_매내천_수량산출서" xfId="1410"/>
    <cellStyle name="원_매내천_수량산출서(식천)" xfId="1411"/>
    <cellStyle name="원_매내천_수량산출서1" xfId="1412"/>
    <cellStyle name="원_매내천_측구공1" xfId="1413"/>
    <cellStyle name="원_매내천_포장공" xfId="1414"/>
    <cellStyle name="원_배수공" xfId="1415"/>
    <cellStyle name="원_배수공_1" xfId="1416"/>
    <cellStyle name="원_백제군사전시1" xfId="1417"/>
    <cellStyle name="원_설치위치별세부내역(VMS)-0323" xfId="1418"/>
    <cellStyle name="원_성주권역 지열공사비(90RT-최종)전체" xfId="1419"/>
    <cellStyle name="원_수량" xfId="1420"/>
    <cellStyle name="원_수량산출" xfId="1421"/>
    <cellStyle name="원_수량산출_1" xfId="1422"/>
    <cellStyle name="원_수량산출_2" xfId="1423"/>
    <cellStyle name="원_수량산출서(식천)" xfId="1424"/>
    <cellStyle name="원_수량산출서1" xfId="1425"/>
    <cellStyle name="원_수초제거기(대양기계)" xfId="1426"/>
    <cellStyle name="원_시설용역" xfId="1427"/>
    <cellStyle name="원_암전정밀실체현미경(수현)" xfId="1428"/>
    <cellStyle name="원_영남요양병원 의료시설 증축공사(건+리+설+전)(938백만)(별도)" xfId="1429"/>
    <cellStyle name="원_오리엔탈" xfId="1430"/>
    <cellStyle name="원_용지조서" xfId="1431"/>
    <cellStyle name="원_원가계산-교통1011" xfId="1432"/>
    <cellStyle name="원_원본 - 한국전기교통-개선형신호등 4종" xfId="1433"/>
    <cellStyle name="원_제경비율모음" xfId="1434"/>
    <cellStyle name="원_제조원가" xfId="1435"/>
    <cellStyle name="원_조달청-B판사천강교제작(최종본)" xfId="1444"/>
    <cellStyle name="원_조달청-대북지원3차(최수현)" xfId="1436"/>
    <cellStyle name="원_조달청-대북지원4차(최수현)" xfId="1437"/>
    <cellStyle name="원_조달청-대북지원5차(최수현)" xfId="1438"/>
    <cellStyle name="원_조달청-대북지원6차(번호)" xfId="1439"/>
    <cellStyle name="원_조달청-대북지원6차(최수현)" xfId="1440"/>
    <cellStyle name="원_조달청-대북지원7차(최수현)" xfId="1441"/>
    <cellStyle name="원_조달청-대북지원8차(최수현)" xfId="1442"/>
    <cellStyle name="원_조달청-대북지원9차(최수현)" xfId="1443"/>
    <cellStyle name="원_중앙선관위(투표,개표)" xfId="1445"/>
    <cellStyle name="원_중앙선관위(투표,개표)-사본" xfId="1446"/>
    <cellStyle name="원_철공가공조립" xfId="1447"/>
    <cellStyle name="원_최종-한국전기교통-개선형신호등 4종(공수조정)" xfId="1448"/>
    <cellStyle name="원_코솔라-제조원가" xfId="1449"/>
    <cellStyle name="원_토지공사-간접비" xfId="1450"/>
    <cellStyle name="원_포장" xfId="1451"/>
    <cellStyle name="원_포장공" xfId="1452"/>
    <cellStyle name="원_한국도로공사" xfId="1453"/>
    <cellStyle name="원_한전내역서-최종" xfId="1454"/>
    <cellStyle name="유1" xfId="1458"/>
    <cellStyle name="유영" xfId="1459"/>
    <cellStyle name="을지" xfId="1460"/>
    <cellStyle name="일위대가" xfId="1461"/>
    <cellStyle name="자리수" xfId="1462"/>
    <cellStyle name="자리수 - 유형1" xfId="1463"/>
    <cellStyle name="자리수_내역서-1" xfId="1464"/>
    <cellStyle name="자리수0" xfId="1465"/>
    <cellStyle name="점선" xfId="1466"/>
    <cellStyle name="제목 1(左)" xfId="1467"/>
    <cellStyle name="제목 1(中)" xfId="1468"/>
    <cellStyle name="제목[1 줄]" xfId="1469"/>
    <cellStyle name="제목[2줄 아래]" xfId="1470"/>
    <cellStyle name="제목[2줄 위]" xfId="1471"/>
    <cellStyle name="제목1" xfId="1472"/>
    <cellStyle name="지정되지 않음" xfId="1473"/>
    <cellStyle name="코드" xfId="1474"/>
    <cellStyle name="콤" xfId="1475"/>
    <cellStyle name="콤_FKL 견적 내역서" xfId="1552"/>
    <cellStyle name="콤_FKL 견적 내역서_0809" xfId="1553"/>
    <cellStyle name="콤_FKL 견적 내역서_0809_S-05-328(오리온 OFV(베트남)-원본" xfId="1557"/>
    <cellStyle name="콤_FKL 견적 내역서_0809_S-05-328(오리온 OFV(베트남)-원본_사본 - 영화관EHP공조기(오션)" xfId="1558"/>
    <cellStyle name="콤_FKL 견적 내역서_0809_S-05-328(오리온 OFV(베트남)-원본_영화관EHP공조기(오션)" xfId="1559"/>
    <cellStyle name="콤_FKL 견적 내역서_0809_S-05-328(오리온 OFV(베트남)-원본_천안두정문화상업시설견적(오션)0724" xfId="1560"/>
    <cellStyle name="콤_FKL 견적 내역서_0809_사본 - 영화관EHP공조기(오션)" xfId="1554"/>
    <cellStyle name="콤_FKL 견적 내역서_0809_영화관EHP공조기(오션)" xfId="1555"/>
    <cellStyle name="콤_FKL 견적 내역서_0809_천안두정문화상업시설견적(오션)0724" xfId="1556"/>
    <cellStyle name="콤_FKL 견적 내역서_0916" xfId="1561"/>
    <cellStyle name="콤_FKL 견적 내역서_0916_S-05-328(오리온 OFV(베트남)-원본" xfId="1565"/>
    <cellStyle name="콤_FKL 견적 내역서_0916_S-05-328(오리온 OFV(베트남)-원본_사본 - 영화관EHP공조기(오션)" xfId="1566"/>
    <cellStyle name="콤_FKL 견적 내역서_0916_S-05-328(오리온 OFV(베트남)-원본_영화관EHP공조기(오션)" xfId="1567"/>
    <cellStyle name="콤_FKL 견적 내역서_0916_S-05-328(오리온 OFV(베트남)-원본_천안두정문화상업시설견적(오션)0724" xfId="1568"/>
    <cellStyle name="콤_FKL 견적 내역서_0916_사본 - 영화관EHP공조기(오션)" xfId="1562"/>
    <cellStyle name="콤_FKL 견적 내역서_0916_영화관EHP공조기(오션)" xfId="1563"/>
    <cellStyle name="콤_FKL 견적 내역서_0916_천안두정문화상업시설견적(오션)0724" xfId="1564"/>
    <cellStyle name="콤_FKL 견적 내역서_S-05-328(오리온 OFV(베트남)-원본" xfId="1572"/>
    <cellStyle name="콤_FKL 견적 내역서_S-05-328(오리온 OFV(베트남)-원본_사본 - 영화관EHP공조기(오션)" xfId="1573"/>
    <cellStyle name="콤_FKL 견적 내역서_S-05-328(오리온 OFV(베트남)-원본_영화관EHP공조기(오션)" xfId="1574"/>
    <cellStyle name="콤_FKL 견적 내역서_S-05-328(오리온 OFV(베트남)-원본_천안두정문화상업시설견적(오션)0724" xfId="1575"/>
    <cellStyle name="콤_FKL 견적 내역서_사본 - 영화관EHP공조기(오션)" xfId="1569"/>
    <cellStyle name="콤_FKL 견적 내역서_영화관EHP공조기(오션)" xfId="1570"/>
    <cellStyle name="콤_FKL 견적 내역서_천안두정문화상업시설견적(오션)0724" xfId="1571"/>
    <cellStyle name="콤_S-05-328(오리온 OFV(베트남)-원본" xfId="1576"/>
    <cellStyle name="콤_S-05-328(오리온 OFV(베트남)-원본_사본 - 영화관EHP공조기(오션)" xfId="1577"/>
    <cellStyle name="콤_S-05-328(오리온 OFV(베트남)-원본_영화관EHP공조기(오션)" xfId="1578"/>
    <cellStyle name="콤_S-05-328(오리온 OFV(베트남)-원본_천안두정문화상업시설견적(오션)0724" xfId="1579"/>
    <cellStyle name="콤_견적서(D.H)" xfId="1484"/>
    <cellStyle name="콤_견적서(D.H)_S-05-328(오리온 OFV(베트남)-원본" xfId="1488"/>
    <cellStyle name="콤_견적서(D.H)_S-05-328(오리온 OFV(베트남)-원본_사본 - 영화관EHP공조기(오션)" xfId="1489"/>
    <cellStyle name="콤_견적서(D.H)_S-05-328(오리온 OFV(베트남)-원본_영화관EHP공조기(오션)" xfId="1490"/>
    <cellStyle name="콤_견적서(D.H)_S-05-328(오리온 OFV(베트남)-원본_천안두정문화상업시설견적(오션)0724" xfId="1491"/>
    <cellStyle name="콤_견적서(D.H)_사본 - 영화관EHP공조기(오션)" xfId="1485"/>
    <cellStyle name="콤_견적서(D.H)_영화관EHP공조기(오션)" xfId="1486"/>
    <cellStyle name="콤_견적서(D.H)_천안두정문화상업시설견적(오션)0724" xfId="1487"/>
    <cellStyle name="콤_견적서(공조)" xfId="1476"/>
    <cellStyle name="콤_견적서(공조)_S-05-328(오리온 OFV(베트남)-원본" xfId="1480"/>
    <cellStyle name="콤_견적서(공조)_S-05-328(오리온 OFV(베트남)-원본_사본 - 영화관EHP공조기(오션)" xfId="1481"/>
    <cellStyle name="콤_견적서(공조)_S-05-328(오리온 OFV(베트남)-원본_영화관EHP공조기(오션)" xfId="1482"/>
    <cellStyle name="콤_견적서(공조)_S-05-328(오리온 OFV(베트남)-원본_천안두정문화상업시설견적(오션)0724" xfId="1483"/>
    <cellStyle name="콤_견적서(공조)_사본 - 영화관EHP공조기(오션)" xfId="1477"/>
    <cellStyle name="콤_견적서(공조)_영화관EHP공조기(오션)" xfId="1478"/>
    <cellStyle name="콤_견적서(공조)_천안두정문화상업시설견적(오션)0724" xfId="1479"/>
    <cellStyle name="콤_견적서양식-1" xfId="1492"/>
    <cellStyle name="콤_견적서양식-1_S-05-328(오리온 OFV(베트남)-원본" xfId="1496"/>
    <cellStyle name="콤_견적서양식-1_S-05-328(오리온 OFV(베트남)-원본_사본 - 영화관EHP공조기(오션)" xfId="1497"/>
    <cellStyle name="콤_견적서양식-1_S-05-328(오리온 OFV(베트남)-원본_영화관EHP공조기(오션)" xfId="1498"/>
    <cellStyle name="콤_견적서양식-1_S-05-328(오리온 OFV(베트남)-원본_천안두정문화상업시설견적(오션)0724" xfId="1499"/>
    <cellStyle name="콤_견적서양식-1_사본 - 영화관EHP공조기(오션)" xfId="1493"/>
    <cellStyle name="콤_견적서양식-1_영화관EHP공조기(오션)" xfId="1494"/>
    <cellStyle name="콤_견적서양식-1_천안두정문화상업시설견적(오션)0724" xfId="1495"/>
    <cellStyle name="콤_견적서양식-UPS-맥스컴-0728" xfId="1500"/>
    <cellStyle name="콤_견적서양식-UPS-맥스컴-0728_S-05-328(오리온 OFV(베트남)-원본" xfId="1504"/>
    <cellStyle name="콤_견적서양식-UPS-맥스컴-0728_S-05-328(오리온 OFV(베트남)-원본_사본 - 영화관EHP공조기(오션)" xfId="1505"/>
    <cellStyle name="콤_견적서양식-UPS-맥스컴-0728_S-05-328(오리온 OFV(베트남)-원본_영화관EHP공조기(오션)" xfId="1506"/>
    <cellStyle name="콤_견적서양식-UPS-맥스컴-0728_S-05-328(오리온 OFV(베트남)-원본_천안두정문화상업시설견적(오션)0724" xfId="1507"/>
    <cellStyle name="콤_견적서양식-UPS-맥스컴-0728_사본 - 영화관EHP공조기(오션)" xfId="1501"/>
    <cellStyle name="콤_견적서양식-UPS-맥스컴-0728_영화관EHP공조기(오션)" xfId="1502"/>
    <cellStyle name="콤_견적서양식-UPS-맥스컴-0728_천안두정문화상업시설견적(오션)0724" xfId="1503"/>
    <cellStyle name="콤_내역서" xfId="1508"/>
    <cellStyle name="콤_내역서(FMS_SMS)" xfId="1509"/>
    <cellStyle name="콤_내역서(FMS_SMS)_S-05-328(오리온 OFV(베트남)-원본" xfId="1513"/>
    <cellStyle name="콤_내역서(FMS_SMS)_S-05-328(오리온 OFV(베트남)-원본_사본 - 영화관EHP공조기(오션)" xfId="1514"/>
    <cellStyle name="콤_내역서(FMS_SMS)_S-05-328(오리온 OFV(베트남)-원본_영화관EHP공조기(오션)" xfId="1515"/>
    <cellStyle name="콤_내역서(FMS_SMS)_S-05-328(오리온 OFV(베트남)-원본_천안두정문화상업시설견적(오션)0724" xfId="1516"/>
    <cellStyle name="콤_내역서(FMS_SMS)_사본 - 영화관EHP공조기(오션)" xfId="1510"/>
    <cellStyle name="콤_내역서(FMS_SMS)_영화관EHP공조기(오션)" xfId="1511"/>
    <cellStyle name="콤_내역서(FMS_SMS)_천안두정문화상업시설견적(오션)0724" xfId="1512"/>
    <cellStyle name="콤_동서유지견적서(130319)최종(1)" xfId="2700"/>
    <cellStyle name="콤_사본 - 영화관EHP공조기(오션)" xfId="1517"/>
    <cellStyle name="콤_소방견적" xfId="1518"/>
    <cellStyle name="콤_소방견적_S-05-328(오리온 OFV(베트남)-원본" xfId="1522"/>
    <cellStyle name="콤_소방견적_S-05-328(오리온 OFV(베트남)-원본_사본 - 영화관EHP공조기(오션)" xfId="1523"/>
    <cellStyle name="콤_소방견적_S-05-328(오리온 OFV(베트남)-원본_영화관EHP공조기(오션)" xfId="1524"/>
    <cellStyle name="콤_소방견적_S-05-328(오리온 OFV(베트남)-원본_천안두정문화상업시설견적(오션)0724" xfId="1525"/>
    <cellStyle name="콤_소방견적_사본 - 영화관EHP공조기(오션)" xfId="1519"/>
    <cellStyle name="콤_소방견적_영화관EHP공조기(오션)" xfId="1520"/>
    <cellStyle name="콤_소방견적_천안두정문화상업시설견적(오션)0724" xfId="1521"/>
    <cellStyle name="콤_영화관EHP공조기(오션)" xfId="1526"/>
    <cellStyle name="콤_이중마루 내역 및 물량산출서" xfId="1527"/>
    <cellStyle name="콤_이중마루 내역 및 물량산출서_S-05-328(오리온 OFV(베트남)-원본" xfId="1531"/>
    <cellStyle name="콤_이중마루 내역 및 물량산출서_S-05-328(오리온 OFV(베트남)-원본_사본 - 영화관EHP공조기(오션)" xfId="1532"/>
    <cellStyle name="콤_이중마루 내역 및 물량산출서_S-05-328(오리온 OFV(베트남)-원본_영화관EHP공조기(오션)" xfId="1533"/>
    <cellStyle name="콤_이중마루 내역 및 물량산출서_S-05-328(오리온 OFV(베트남)-원본_천안두정문화상업시설견적(오션)0724" xfId="1534"/>
    <cellStyle name="콤_이중마루 내역 및 물량산출서_사본 - 영화관EHP공조기(오션)" xfId="1528"/>
    <cellStyle name="콤_이중마루 내역 및 물량산출서_영화관EHP공조기(오션)" xfId="1529"/>
    <cellStyle name="콤_이중마루 내역 및 물량산출서_천안두정문화상업시설견적(오션)0724" xfId="1530"/>
    <cellStyle name="콤_이중마루내역서" xfId="1535"/>
    <cellStyle name="콤_이중마루내역서_S-05-328(오리온 OFV(베트남)-원본" xfId="1539"/>
    <cellStyle name="콤_이중마루내역서_S-05-328(오리온 OFV(베트남)-원본_사본 - 영화관EHP공조기(오션)" xfId="1540"/>
    <cellStyle name="콤_이중마루내역서_S-05-328(오리온 OFV(베트남)-원본_영화관EHP공조기(오션)" xfId="1541"/>
    <cellStyle name="콤_이중마루내역서_S-05-328(오리온 OFV(베트남)-원본_천안두정문화상업시설견적(오션)0724" xfId="1542"/>
    <cellStyle name="콤_이중마루내역서_사본 - 영화관EHP공조기(오션)" xfId="1536"/>
    <cellStyle name="콤_이중마루내역서_영화관EHP공조기(오션)" xfId="1537"/>
    <cellStyle name="콤_이중마루내역서_천안두정문화상업시설견적(오션)0724" xfId="1538"/>
    <cellStyle name="콤_천안두정문화상업시설견적(오션)0724" xfId="1543"/>
    <cellStyle name="콤_총괄" xfId="1544"/>
    <cellStyle name="콤_총괄_S-05-328(오리온 OFV(베트남)-원본" xfId="1548"/>
    <cellStyle name="콤_총괄_S-05-328(오리온 OFV(베트남)-원본_사본 - 영화관EHP공조기(오션)" xfId="1549"/>
    <cellStyle name="콤_총괄_S-05-328(오리온 OFV(베트남)-원본_영화관EHP공조기(오션)" xfId="1550"/>
    <cellStyle name="콤_총괄_S-05-328(오리온 OFV(베트남)-원본_천안두정문화상업시설견적(오션)0724" xfId="1551"/>
    <cellStyle name="콤_총괄_사본 - 영화관EHP공조기(오션)" xfId="1545"/>
    <cellStyle name="콤_총괄_영화관EHP공조기(오션)" xfId="1546"/>
    <cellStyle name="콤_총괄_천안두정문화상업시설견적(오션)0724" xfId="1547"/>
    <cellStyle name="콤마 [" xfId="1580"/>
    <cellStyle name="콤마 [#]" xfId="1581"/>
    <cellStyle name="콤마 []" xfId="1582"/>
    <cellStyle name="콤마 [_동서유지견적서(130319)최종(1)" xfId="2701"/>
    <cellStyle name="콤마 [0]" xfId="1583"/>
    <cellStyle name="콤마 [0]기기자재비" xfId="1584"/>
    <cellStyle name="콤마 [2]" xfId="1585"/>
    <cellStyle name="콤마 [3]" xfId="1586"/>
    <cellStyle name="콤마 [금액]" xfId="1587"/>
    <cellStyle name="콤마 [소수]" xfId="1588"/>
    <cellStyle name="콤마 [수량]" xfId="1589"/>
    <cellStyle name="콤마(1)" xfId="1590"/>
    <cellStyle name="콤마[ ]" xfId="1591"/>
    <cellStyle name="콤마[*]" xfId="1592"/>
    <cellStyle name="콤마[.]" xfId="1593"/>
    <cellStyle name="콤마[0]" xfId="1594"/>
    <cellStyle name="콤마_  종  합  " xfId="1595"/>
    <cellStyle name="콤마O인하대을지" xfId="1596"/>
    <cellStyle name="콤마숫자" xfId="2702"/>
    <cellStyle name="통" xfId="1597"/>
    <cellStyle name="통_FKL 견적 내역서" xfId="1674"/>
    <cellStyle name="통_FKL 견적 내역서_0809" xfId="1675"/>
    <cellStyle name="통_FKL 견적 내역서_0809_S-05-328(오리온 OFV(베트남)-원본" xfId="1679"/>
    <cellStyle name="통_FKL 견적 내역서_0809_S-05-328(오리온 OFV(베트남)-원본_사본 - 영화관EHP공조기(오션)" xfId="1680"/>
    <cellStyle name="통_FKL 견적 내역서_0809_S-05-328(오리온 OFV(베트남)-원본_영화관EHP공조기(오션)" xfId="1681"/>
    <cellStyle name="통_FKL 견적 내역서_0809_S-05-328(오리온 OFV(베트남)-원본_천안두정문화상업시설견적(오션)0724" xfId="1682"/>
    <cellStyle name="통_FKL 견적 내역서_0809_사본 - 영화관EHP공조기(오션)" xfId="1676"/>
    <cellStyle name="통_FKL 견적 내역서_0809_영화관EHP공조기(오션)" xfId="1677"/>
    <cellStyle name="통_FKL 견적 내역서_0809_천안두정문화상업시설견적(오션)0724" xfId="1678"/>
    <cellStyle name="통_FKL 견적 내역서_0916" xfId="1683"/>
    <cellStyle name="통_FKL 견적 내역서_0916_S-05-328(오리온 OFV(베트남)-원본" xfId="1687"/>
    <cellStyle name="통_FKL 견적 내역서_0916_S-05-328(오리온 OFV(베트남)-원본_사본 - 영화관EHP공조기(오션)" xfId="1688"/>
    <cellStyle name="통_FKL 견적 내역서_0916_S-05-328(오리온 OFV(베트남)-원본_영화관EHP공조기(오션)" xfId="1689"/>
    <cellStyle name="통_FKL 견적 내역서_0916_S-05-328(오리온 OFV(베트남)-원본_천안두정문화상업시설견적(오션)0724" xfId="1690"/>
    <cellStyle name="통_FKL 견적 내역서_0916_사본 - 영화관EHP공조기(오션)" xfId="1684"/>
    <cellStyle name="통_FKL 견적 내역서_0916_영화관EHP공조기(오션)" xfId="1685"/>
    <cellStyle name="통_FKL 견적 내역서_0916_천안두정문화상업시설견적(오션)0724" xfId="1686"/>
    <cellStyle name="통_FKL 견적 내역서_S-05-328(오리온 OFV(베트남)-원본" xfId="1694"/>
    <cellStyle name="통_FKL 견적 내역서_S-05-328(오리온 OFV(베트남)-원본_사본 - 영화관EHP공조기(오션)" xfId="1695"/>
    <cellStyle name="통_FKL 견적 내역서_S-05-328(오리온 OFV(베트남)-원본_영화관EHP공조기(오션)" xfId="1696"/>
    <cellStyle name="통_FKL 견적 내역서_S-05-328(오리온 OFV(베트남)-원본_천안두정문화상업시설견적(오션)0724" xfId="1697"/>
    <cellStyle name="통_FKL 견적 내역서_사본 - 영화관EHP공조기(오션)" xfId="1691"/>
    <cellStyle name="통_FKL 견적 내역서_영화관EHP공조기(오션)" xfId="1692"/>
    <cellStyle name="통_FKL 견적 내역서_천안두정문화상업시설견적(오션)0724" xfId="1693"/>
    <cellStyle name="통_S-05-328(오리온 OFV(베트남)-원본" xfId="1698"/>
    <cellStyle name="통_S-05-328(오리온 OFV(베트남)-원본_사본 - 영화관EHP공조기(오션)" xfId="1699"/>
    <cellStyle name="통_S-05-328(오리온 OFV(베트남)-원본_영화관EHP공조기(오션)" xfId="1700"/>
    <cellStyle name="통_S-05-328(오리온 OFV(베트남)-원본_천안두정문화상업시설견적(오션)0724" xfId="1701"/>
    <cellStyle name="통_견적서(D.H)" xfId="1606"/>
    <cellStyle name="통_견적서(D.H)_S-05-328(오리온 OFV(베트남)-원본" xfId="1610"/>
    <cellStyle name="통_견적서(D.H)_S-05-328(오리온 OFV(베트남)-원본_사본 - 영화관EHP공조기(오션)" xfId="1611"/>
    <cellStyle name="통_견적서(D.H)_S-05-328(오리온 OFV(베트남)-원본_영화관EHP공조기(오션)" xfId="1612"/>
    <cellStyle name="통_견적서(D.H)_S-05-328(오리온 OFV(베트남)-원본_천안두정문화상업시설견적(오션)0724" xfId="1613"/>
    <cellStyle name="통_견적서(D.H)_사본 - 영화관EHP공조기(오션)" xfId="1607"/>
    <cellStyle name="통_견적서(D.H)_영화관EHP공조기(오션)" xfId="1608"/>
    <cellStyle name="통_견적서(D.H)_천안두정문화상업시설견적(오션)0724" xfId="1609"/>
    <cellStyle name="통_견적서(공조)" xfId="1598"/>
    <cellStyle name="통_견적서(공조)_S-05-328(오리온 OFV(베트남)-원본" xfId="1602"/>
    <cellStyle name="통_견적서(공조)_S-05-328(오리온 OFV(베트남)-원본_사본 - 영화관EHP공조기(오션)" xfId="1603"/>
    <cellStyle name="통_견적서(공조)_S-05-328(오리온 OFV(베트남)-원본_영화관EHP공조기(오션)" xfId="1604"/>
    <cellStyle name="통_견적서(공조)_S-05-328(오리온 OFV(베트남)-원본_천안두정문화상업시설견적(오션)0724" xfId="1605"/>
    <cellStyle name="통_견적서(공조)_사본 - 영화관EHP공조기(오션)" xfId="1599"/>
    <cellStyle name="통_견적서(공조)_영화관EHP공조기(오션)" xfId="1600"/>
    <cellStyle name="통_견적서(공조)_천안두정문화상업시설견적(오션)0724" xfId="1601"/>
    <cellStyle name="통_견적서양식-1" xfId="1614"/>
    <cellStyle name="통_견적서양식-1_S-05-328(오리온 OFV(베트남)-원본" xfId="1618"/>
    <cellStyle name="통_견적서양식-1_S-05-328(오리온 OFV(베트남)-원본_사본 - 영화관EHP공조기(오션)" xfId="1619"/>
    <cellStyle name="통_견적서양식-1_S-05-328(오리온 OFV(베트남)-원본_영화관EHP공조기(오션)" xfId="1620"/>
    <cellStyle name="통_견적서양식-1_S-05-328(오리온 OFV(베트남)-원본_천안두정문화상업시설견적(오션)0724" xfId="1621"/>
    <cellStyle name="통_견적서양식-1_사본 - 영화관EHP공조기(오션)" xfId="1615"/>
    <cellStyle name="통_견적서양식-1_영화관EHP공조기(오션)" xfId="1616"/>
    <cellStyle name="통_견적서양식-1_천안두정문화상업시설견적(오션)0724" xfId="1617"/>
    <cellStyle name="통_견적서양식-UPS-맥스컴-0728" xfId="1622"/>
    <cellStyle name="통_견적서양식-UPS-맥스컴-0728_S-05-328(오리온 OFV(베트남)-원본" xfId="1626"/>
    <cellStyle name="통_견적서양식-UPS-맥스컴-0728_S-05-328(오리온 OFV(베트남)-원본_사본 - 영화관EHP공조기(오션)" xfId="1627"/>
    <cellStyle name="통_견적서양식-UPS-맥스컴-0728_S-05-328(오리온 OFV(베트남)-원본_영화관EHP공조기(오션)" xfId="1628"/>
    <cellStyle name="통_견적서양식-UPS-맥스컴-0728_S-05-328(오리온 OFV(베트남)-원본_천안두정문화상업시설견적(오션)0724" xfId="1629"/>
    <cellStyle name="통_견적서양식-UPS-맥스컴-0728_사본 - 영화관EHP공조기(오션)" xfId="1623"/>
    <cellStyle name="통_견적서양식-UPS-맥스컴-0728_영화관EHP공조기(오션)" xfId="1624"/>
    <cellStyle name="통_견적서양식-UPS-맥스컴-0728_천안두정문화상업시설견적(오션)0724" xfId="1625"/>
    <cellStyle name="통_내역서" xfId="1630"/>
    <cellStyle name="통_내역서(FMS_SMS)" xfId="1631"/>
    <cellStyle name="통_내역서(FMS_SMS)_S-05-328(오리온 OFV(베트남)-원본" xfId="1635"/>
    <cellStyle name="통_내역서(FMS_SMS)_S-05-328(오리온 OFV(베트남)-원본_사본 - 영화관EHP공조기(오션)" xfId="1636"/>
    <cellStyle name="통_내역서(FMS_SMS)_S-05-328(오리온 OFV(베트남)-원본_영화관EHP공조기(오션)" xfId="1637"/>
    <cellStyle name="통_내역서(FMS_SMS)_S-05-328(오리온 OFV(베트남)-원본_천안두정문화상업시설견적(오션)0724" xfId="1638"/>
    <cellStyle name="통_내역서(FMS_SMS)_사본 - 영화관EHP공조기(오션)" xfId="1632"/>
    <cellStyle name="통_내역서(FMS_SMS)_영화관EHP공조기(오션)" xfId="1633"/>
    <cellStyle name="통_내역서(FMS_SMS)_천안두정문화상업시설견적(오션)0724" xfId="1634"/>
    <cellStyle name="통_동서유지견적서(130319)최종(1)" xfId="2703"/>
    <cellStyle name="통_사본 - 영화관EHP공조기(오션)" xfId="1639"/>
    <cellStyle name="통_소방견적" xfId="1640"/>
    <cellStyle name="통_소방견적_S-05-328(오리온 OFV(베트남)-원본" xfId="1644"/>
    <cellStyle name="통_소방견적_S-05-328(오리온 OFV(베트남)-원본_사본 - 영화관EHP공조기(오션)" xfId="1645"/>
    <cellStyle name="통_소방견적_S-05-328(오리온 OFV(베트남)-원본_영화관EHP공조기(오션)" xfId="1646"/>
    <cellStyle name="통_소방견적_S-05-328(오리온 OFV(베트남)-원본_천안두정문화상업시설견적(오션)0724" xfId="1647"/>
    <cellStyle name="통_소방견적_사본 - 영화관EHP공조기(오션)" xfId="1641"/>
    <cellStyle name="통_소방견적_영화관EHP공조기(오션)" xfId="1642"/>
    <cellStyle name="통_소방견적_천안두정문화상업시설견적(오션)0724" xfId="1643"/>
    <cellStyle name="통_영화관EHP공조기(오션)" xfId="1648"/>
    <cellStyle name="통_이중마루 내역 및 물량산출서" xfId="1649"/>
    <cellStyle name="통_이중마루 내역 및 물량산출서_S-05-328(오리온 OFV(베트남)-원본" xfId="1653"/>
    <cellStyle name="통_이중마루 내역 및 물량산출서_S-05-328(오리온 OFV(베트남)-원본_사본 - 영화관EHP공조기(오션)" xfId="1654"/>
    <cellStyle name="통_이중마루 내역 및 물량산출서_S-05-328(오리온 OFV(베트남)-원본_영화관EHP공조기(오션)" xfId="1655"/>
    <cellStyle name="통_이중마루 내역 및 물량산출서_S-05-328(오리온 OFV(베트남)-원본_천안두정문화상업시설견적(오션)0724" xfId="1656"/>
    <cellStyle name="통_이중마루 내역 및 물량산출서_사본 - 영화관EHP공조기(오션)" xfId="1650"/>
    <cellStyle name="통_이중마루 내역 및 물량산출서_영화관EHP공조기(오션)" xfId="1651"/>
    <cellStyle name="통_이중마루 내역 및 물량산출서_천안두정문화상업시설견적(오션)0724" xfId="1652"/>
    <cellStyle name="통_이중마루내역서" xfId="1657"/>
    <cellStyle name="통_이중마루내역서_S-05-328(오리온 OFV(베트남)-원본" xfId="1661"/>
    <cellStyle name="통_이중마루내역서_S-05-328(오리온 OFV(베트남)-원본_사본 - 영화관EHP공조기(오션)" xfId="1662"/>
    <cellStyle name="통_이중마루내역서_S-05-328(오리온 OFV(베트남)-원본_영화관EHP공조기(오션)" xfId="1663"/>
    <cellStyle name="통_이중마루내역서_S-05-328(오리온 OFV(베트남)-원본_천안두정문화상업시설견적(오션)0724" xfId="1664"/>
    <cellStyle name="통_이중마루내역서_사본 - 영화관EHP공조기(오션)" xfId="1658"/>
    <cellStyle name="통_이중마루내역서_영화관EHP공조기(오션)" xfId="1659"/>
    <cellStyle name="통_이중마루내역서_천안두정문화상업시설견적(오션)0724" xfId="1660"/>
    <cellStyle name="통_천안두정문화상업시설견적(오션)0724" xfId="1665"/>
    <cellStyle name="통_총괄" xfId="1666"/>
    <cellStyle name="통_총괄_S-05-328(오리온 OFV(베트남)-원본" xfId="1670"/>
    <cellStyle name="통_총괄_S-05-328(오리온 OFV(베트남)-원본_사본 - 영화관EHP공조기(오션)" xfId="1671"/>
    <cellStyle name="통_총괄_S-05-328(오리온 OFV(베트남)-원본_영화관EHP공조기(오션)" xfId="1672"/>
    <cellStyle name="통_총괄_S-05-328(오리온 OFV(베트남)-원본_천안두정문화상업시설견적(오션)0724" xfId="1673"/>
    <cellStyle name="통_총괄_사본 - 영화관EHP공조기(오션)" xfId="1667"/>
    <cellStyle name="통_총괄_영화관EHP공조기(오션)" xfId="1668"/>
    <cellStyle name="통_총괄_천안두정문화상업시설견적(오션)0724" xfId="1669"/>
    <cellStyle name="통화 [" xfId="1702"/>
    <cellStyle name="통화 [0] 2" xfId="1703"/>
    <cellStyle name="퍼센트" xfId="1704"/>
    <cellStyle name="표" xfId="1705"/>
    <cellStyle name="표_FKL 견적 내역서" xfId="1782"/>
    <cellStyle name="표_FKL 견적 내역서_0809" xfId="1783"/>
    <cellStyle name="표_FKL 견적 내역서_0809_S-05-328(오리온 OFV(베트남)-원본" xfId="1787"/>
    <cellStyle name="표_FKL 견적 내역서_0809_S-05-328(오리온 OFV(베트남)-원본_사본 - 영화관EHP공조기(오션)" xfId="1788"/>
    <cellStyle name="표_FKL 견적 내역서_0809_S-05-328(오리온 OFV(베트남)-원본_영화관EHP공조기(오션)" xfId="1789"/>
    <cellStyle name="표_FKL 견적 내역서_0809_S-05-328(오리온 OFV(베트남)-원본_천안두정문화상업시설견적(오션)0724" xfId="1790"/>
    <cellStyle name="표_FKL 견적 내역서_0809_사본 - 영화관EHP공조기(오션)" xfId="1784"/>
    <cellStyle name="표_FKL 견적 내역서_0809_영화관EHP공조기(오션)" xfId="1785"/>
    <cellStyle name="표_FKL 견적 내역서_0809_천안두정문화상업시설견적(오션)0724" xfId="1786"/>
    <cellStyle name="표_FKL 견적 내역서_0916" xfId="1791"/>
    <cellStyle name="표_FKL 견적 내역서_0916_S-05-328(오리온 OFV(베트남)-원본" xfId="1795"/>
    <cellStyle name="표_FKL 견적 내역서_0916_S-05-328(오리온 OFV(베트남)-원본_사본 - 영화관EHP공조기(오션)" xfId="1796"/>
    <cellStyle name="표_FKL 견적 내역서_0916_S-05-328(오리온 OFV(베트남)-원본_영화관EHP공조기(오션)" xfId="1797"/>
    <cellStyle name="표_FKL 견적 내역서_0916_S-05-328(오리온 OFV(베트남)-원본_천안두정문화상업시설견적(오션)0724" xfId="1798"/>
    <cellStyle name="표_FKL 견적 내역서_0916_사본 - 영화관EHP공조기(오션)" xfId="1792"/>
    <cellStyle name="표_FKL 견적 내역서_0916_영화관EHP공조기(오션)" xfId="1793"/>
    <cellStyle name="표_FKL 견적 내역서_0916_천안두정문화상업시설견적(오션)0724" xfId="1794"/>
    <cellStyle name="표_FKL 견적 내역서_S-05-328(오리온 OFV(베트남)-원본" xfId="1802"/>
    <cellStyle name="표_FKL 견적 내역서_S-05-328(오리온 OFV(베트남)-원본_사본 - 영화관EHP공조기(오션)" xfId="1803"/>
    <cellStyle name="표_FKL 견적 내역서_S-05-328(오리온 OFV(베트남)-원본_영화관EHP공조기(오션)" xfId="1804"/>
    <cellStyle name="표_FKL 견적 내역서_S-05-328(오리온 OFV(베트남)-원본_천안두정문화상업시설견적(오션)0724" xfId="1805"/>
    <cellStyle name="표_FKL 견적 내역서_사본 - 영화관EHP공조기(오션)" xfId="1799"/>
    <cellStyle name="표_FKL 견적 내역서_영화관EHP공조기(오션)" xfId="1800"/>
    <cellStyle name="표_FKL 견적 내역서_천안두정문화상업시설견적(오션)0724" xfId="1801"/>
    <cellStyle name="표_S-05-328(오리온 OFV(베트남)-원본" xfId="1806"/>
    <cellStyle name="표_S-05-328(오리온 OFV(베트남)-원본_사본 - 영화관EHP공조기(오션)" xfId="1807"/>
    <cellStyle name="표_S-05-328(오리온 OFV(베트남)-원본_영화관EHP공조기(오션)" xfId="1808"/>
    <cellStyle name="표_S-05-328(오리온 OFV(베트남)-원본_천안두정문화상업시설견적(오션)0724" xfId="1809"/>
    <cellStyle name="표_견적서(D.H)" xfId="1714"/>
    <cellStyle name="표_견적서(D.H)_S-05-328(오리온 OFV(베트남)-원본" xfId="1718"/>
    <cellStyle name="표_견적서(D.H)_S-05-328(오리온 OFV(베트남)-원본_사본 - 영화관EHP공조기(오션)" xfId="1719"/>
    <cellStyle name="표_견적서(D.H)_S-05-328(오리온 OFV(베트남)-원본_영화관EHP공조기(오션)" xfId="1720"/>
    <cellStyle name="표_견적서(D.H)_S-05-328(오리온 OFV(베트남)-원본_천안두정문화상업시설견적(오션)0724" xfId="1721"/>
    <cellStyle name="표_견적서(D.H)_사본 - 영화관EHP공조기(오션)" xfId="1715"/>
    <cellStyle name="표_견적서(D.H)_영화관EHP공조기(오션)" xfId="1716"/>
    <cellStyle name="표_견적서(D.H)_천안두정문화상업시설견적(오션)0724" xfId="1717"/>
    <cellStyle name="표_견적서(공조)" xfId="1706"/>
    <cellStyle name="표_견적서(공조)_S-05-328(오리온 OFV(베트남)-원본" xfId="1710"/>
    <cellStyle name="표_견적서(공조)_S-05-328(오리온 OFV(베트남)-원본_사본 - 영화관EHP공조기(오션)" xfId="1711"/>
    <cellStyle name="표_견적서(공조)_S-05-328(오리온 OFV(베트남)-원본_영화관EHP공조기(오션)" xfId="1712"/>
    <cellStyle name="표_견적서(공조)_S-05-328(오리온 OFV(베트남)-원본_천안두정문화상업시설견적(오션)0724" xfId="1713"/>
    <cellStyle name="표_견적서(공조)_사본 - 영화관EHP공조기(오션)" xfId="1707"/>
    <cellStyle name="표_견적서(공조)_영화관EHP공조기(오션)" xfId="1708"/>
    <cellStyle name="표_견적서(공조)_천안두정문화상업시설견적(오션)0724" xfId="1709"/>
    <cellStyle name="표_견적서양식-1" xfId="1722"/>
    <cellStyle name="표_견적서양식-1_S-05-328(오리온 OFV(베트남)-원본" xfId="1726"/>
    <cellStyle name="표_견적서양식-1_S-05-328(오리온 OFV(베트남)-원본_사본 - 영화관EHP공조기(오션)" xfId="1727"/>
    <cellStyle name="표_견적서양식-1_S-05-328(오리온 OFV(베트남)-원본_영화관EHP공조기(오션)" xfId="1728"/>
    <cellStyle name="표_견적서양식-1_S-05-328(오리온 OFV(베트남)-원본_천안두정문화상업시설견적(오션)0724" xfId="1729"/>
    <cellStyle name="표_견적서양식-1_사본 - 영화관EHP공조기(오션)" xfId="1723"/>
    <cellStyle name="표_견적서양식-1_영화관EHP공조기(오션)" xfId="1724"/>
    <cellStyle name="표_견적서양식-1_천안두정문화상업시설견적(오션)0724" xfId="1725"/>
    <cellStyle name="표_견적서양식-UPS-맥스컴-0728" xfId="1730"/>
    <cellStyle name="표_견적서양식-UPS-맥스컴-0728_S-05-328(오리온 OFV(베트남)-원본" xfId="1734"/>
    <cellStyle name="표_견적서양식-UPS-맥스컴-0728_S-05-328(오리온 OFV(베트남)-원본_사본 - 영화관EHP공조기(오션)" xfId="1735"/>
    <cellStyle name="표_견적서양식-UPS-맥스컴-0728_S-05-328(오리온 OFV(베트남)-원본_영화관EHP공조기(오션)" xfId="1736"/>
    <cellStyle name="표_견적서양식-UPS-맥스컴-0728_S-05-328(오리온 OFV(베트남)-원본_천안두정문화상업시설견적(오션)0724" xfId="1737"/>
    <cellStyle name="표_견적서양식-UPS-맥스컴-0728_사본 - 영화관EHP공조기(오션)" xfId="1731"/>
    <cellStyle name="표_견적서양식-UPS-맥스컴-0728_영화관EHP공조기(오션)" xfId="1732"/>
    <cellStyle name="표_견적서양식-UPS-맥스컴-0728_천안두정문화상업시설견적(오션)0724" xfId="1733"/>
    <cellStyle name="표_내역서" xfId="1738"/>
    <cellStyle name="표_내역서(FMS_SMS)" xfId="1739"/>
    <cellStyle name="표_내역서(FMS_SMS)_S-05-328(오리온 OFV(베트남)-원본" xfId="1743"/>
    <cellStyle name="표_내역서(FMS_SMS)_S-05-328(오리온 OFV(베트남)-원본_사본 - 영화관EHP공조기(오션)" xfId="1744"/>
    <cellStyle name="표_내역서(FMS_SMS)_S-05-328(오리온 OFV(베트남)-원본_영화관EHP공조기(오션)" xfId="1745"/>
    <cellStyle name="표_내역서(FMS_SMS)_S-05-328(오리온 OFV(베트남)-원본_천안두정문화상업시설견적(오션)0724" xfId="1746"/>
    <cellStyle name="표_내역서(FMS_SMS)_사본 - 영화관EHP공조기(오션)" xfId="1740"/>
    <cellStyle name="표_내역서(FMS_SMS)_영화관EHP공조기(오션)" xfId="1741"/>
    <cellStyle name="표_내역서(FMS_SMS)_천안두정문화상업시설견적(오션)0724" xfId="1742"/>
    <cellStyle name="표_동서유지견적서(130319)최종(1)" xfId="2704"/>
    <cellStyle name="표_사본 - 영화관EHP공조기(오션)" xfId="1747"/>
    <cellStyle name="표_소방견적" xfId="1748"/>
    <cellStyle name="표_소방견적_S-05-328(오리온 OFV(베트남)-원본" xfId="1752"/>
    <cellStyle name="표_소방견적_S-05-328(오리온 OFV(베트남)-원본_사본 - 영화관EHP공조기(오션)" xfId="1753"/>
    <cellStyle name="표_소방견적_S-05-328(오리온 OFV(베트남)-원본_영화관EHP공조기(오션)" xfId="1754"/>
    <cellStyle name="표_소방견적_S-05-328(오리온 OFV(베트남)-원본_천안두정문화상업시설견적(오션)0724" xfId="1755"/>
    <cellStyle name="표_소방견적_사본 - 영화관EHP공조기(오션)" xfId="1749"/>
    <cellStyle name="표_소방견적_영화관EHP공조기(오션)" xfId="1750"/>
    <cellStyle name="표_소방견적_천안두정문화상업시설견적(오션)0724" xfId="1751"/>
    <cellStyle name="표_영화관EHP공조기(오션)" xfId="1756"/>
    <cellStyle name="표_이중마루 내역 및 물량산출서" xfId="1757"/>
    <cellStyle name="표_이중마루 내역 및 물량산출서_S-05-328(오리온 OFV(베트남)-원본" xfId="1761"/>
    <cellStyle name="표_이중마루 내역 및 물량산출서_S-05-328(오리온 OFV(베트남)-원본_사본 - 영화관EHP공조기(오션)" xfId="1762"/>
    <cellStyle name="표_이중마루 내역 및 물량산출서_S-05-328(오리온 OFV(베트남)-원본_영화관EHP공조기(오션)" xfId="1763"/>
    <cellStyle name="표_이중마루 내역 및 물량산출서_S-05-328(오리온 OFV(베트남)-원본_천안두정문화상업시설견적(오션)0724" xfId="1764"/>
    <cellStyle name="표_이중마루 내역 및 물량산출서_사본 - 영화관EHP공조기(오션)" xfId="1758"/>
    <cellStyle name="표_이중마루 내역 및 물량산출서_영화관EHP공조기(오션)" xfId="1759"/>
    <cellStyle name="표_이중마루 내역 및 물량산출서_천안두정문화상업시설견적(오션)0724" xfId="1760"/>
    <cellStyle name="표_이중마루내역서" xfId="1765"/>
    <cellStyle name="표_이중마루내역서_S-05-328(오리온 OFV(베트남)-원본" xfId="1769"/>
    <cellStyle name="표_이중마루내역서_S-05-328(오리온 OFV(베트남)-원본_사본 - 영화관EHP공조기(오션)" xfId="1770"/>
    <cellStyle name="표_이중마루내역서_S-05-328(오리온 OFV(베트남)-원본_영화관EHP공조기(오션)" xfId="1771"/>
    <cellStyle name="표_이중마루내역서_S-05-328(오리온 OFV(베트남)-원본_천안두정문화상업시설견적(오션)0724" xfId="1772"/>
    <cellStyle name="표_이중마루내역서_사본 - 영화관EHP공조기(오션)" xfId="1766"/>
    <cellStyle name="표_이중마루내역서_영화관EHP공조기(오션)" xfId="1767"/>
    <cellStyle name="표_이중마루내역서_천안두정문화상업시설견적(오션)0724" xfId="1768"/>
    <cellStyle name="표_천안두정문화상업시설견적(오션)0724" xfId="1773"/>
    <cellStyle name="표_총괄" xfId="1774"/>
    <cellStyle name="표_총괄_S-05-328(오리온 OFV(베트남)-원본" xfId="1778"/>
    <cellStyle name="표_총괄_S-05-328(오리온 OFV(베트남)-원본_사본 - 영화관EHP공조기(오션)" xfId="1779"/>
    <cellStyle name="표_총괄_S-05-328(오리온 OFV(베트남)-원본_영화관EHP공조기(오션)" xfId="1780"/>
    <cellStyle name="표_총괄_S-05-328(오리온 OFV(베트남)-원본_천안두정문화상업시설견적(오션)0724" xfId="1781"/>
    <cellStyle name="표_총괄_사본 - 영화관EHP공조기(오션)" xfId="1775"/>
    <cellStyle name="표_총괄_영화관EHP공조기(오션)" xfId="1776"/>
    <cellStyle name="표_총괄_천안두정문화상업시설견적(오션)0724" xfId="1777"/>
    <cellStyle name="표머릿글(上)" xfId="1810"/>
    <cellStyle name="표머릿글(中)" xfId="1811"/>
    <cellStyle name="표머릿글(下)" xfId="1812"/>
    <cellStyle name="표준" xfId="0" builtinId="0"/>
    <cellStyle name="표준 10" xfId="1813"/>
    <cellStyle name="표준 11" xfId="1814"/>
    <cellStyle name="표준 11 2" xfId="1815"/>
    <cellStyle name="표준 2" xfId="1816"/>
    <cellStyle name="표준 2 2" xfId="1817"/>
    <cellStyle name="표준 2_성주권역 지열공사비(90RT-최종)전체" xfId="1818"/>
    <cellStyle name="표준 3" xfId="1819"/>
    <cellStyle name="표준 3_동서유지견적서(130319)최종(1)" xfId="2692"/>
    <cellStyle name="표준 4" xfId="1820"/>
    <cellStyle name="표준 5" xfId="1821"/>
    <cellStyle name="표준 6" xfId="1822"/>
    <cellStyle name="표준 7" xfId="1823"/>
    <cellStyle name="표준 8" xfId="1824"/>
    <cellStyle name="표준 9" xfId="1825"/>
    <cellStyle name="標準_Akia(F）-8" xfId="1826"/>
    <cellStyle name="표준_한국존슨앤드존스_견적서01" xfId="2690"/>
    <cellStyle name="표준1" xfId="1827"/>
    <cellStyle name="표준2" xfId="1828"/>
    <cellStyle name="표준날짜" xfId="1829"/>
    <cellStyle name="표준숫자" xfId="1830"/>
    <cellStyle name="합계" xfId="1831"/>
    <cellStyle name="합산" xfId="1832"/>
    <cellStyle name="해동양식" xfId="1833"/>
    <cellStyle name="화폐기호" xfId="1834"/>
    <cellStyle name="화폐기호0" xfId="18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466725</xdr:rowOff>
    </xdr:from>
    <xdr:to>
      <xdr:col>16</xdr:col>
      <xdr:colOff>523875</xdr:colOff>
      <xdr:row>1</xdr:row>
      <xdr:rowOff>466725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5495925" y="419100"/>
          <a:ext cx="6000750" cy="0"/>
        </a:xfrm>
        <a:prstGeom prst="line">
          <a:avLst/>
        </a:prstGeom>
        <a:noFill/>
        <a:ln w="53975" cmpd="thinThick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kemc7\&#44277;&#50976;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2file\&#49569;&#51204;&#49440;&#48372;&#54840;&#48152;(&#50976;&#54840;,&#49440;&#46020;)\OFFICE%20&#50577;&#49885;\N&#36035;&#63963;-&#328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ABUT수량-A1"/>
      <sheetName val="발주내역"/>
      <sheetName val="산출근거"/>
      <sheetName val="설계개요"/>
      <sheetName val="단가"/>
      <sheetName val="계약일반사항"/>
      <sheetName val="내역"/>
      <sheetName val="제경비요율"/>
      <sheetName val="사유서(출)"/>
      <sheetName val="한전납입금"/>
      <sheetName val="도로구조공사비"/>
      <sheetName val="도로토공공사비"/>
      <sheetName val="여수토공사비"/>
      <sheetName val="약품설비"/>
      <sheetName val="노무비"/>
      <sheetName val="총괄표"/>
      <sheetName val="조경일람"/>
      <sheetName val="예가표"/>
      <sheetName val="실행철강하도"/>
      <sheetName val="양수장내역"/>
      <sheetName val="양수장"/>
      <sheetName val="집계표"/>
      <sheetName val="공사비"/>
      <sheetName val="교각계산"/>
      <sheetName val="VXXXXX"/>
      <sheetName val="CCTV내역서"/>
      <sheetName val="철집"/>
      <sheetName val="수토공단위당"/>
      <sheetName val="사리부설"/>
      <sheetName val="자재견적 (대왕) (2)"/>
      <sheetName val="재료값"/>
      <sheetName val="내역서"/>
      <sheetName val="재료비"/>
      <sheetName val="일위대가표"/>
      <sheetName val="unit"/>
      <sheetName val="전차선로 물량표"/>
      <sheetName val="일위대가"/>
      <sheetName val="단위가격 "/>
      <sheetName val="#REF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날개벽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Sheet1 (2)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30"/>
  <sheetViews>
    <sheetView tabSelected="1" view="pageBreakPreview" zoomScale="85" zoomScaleNormal="83" zoomScaleSheetLayoutView="85" workbookViewId="0">
      <selection activeCell="N8" sqref="N8"/>
    </sheetView>
  </sheetViews>
  <sheetFormatPr defaultColWidth="9" defaultRowHeight="13.5"/>
  <cols>
    <col min="1" max="1" width="3.125" style="62" customWidth="1"/>
    <col min="2" max="2" width="8.25" style="62" customWidth="1"/>
    <col min="3" max="5" width="9.125" style="62" customWidth="1"/>
    <col min="6" max="10" width="6.5" style="62" customWidth="1"/>
    <col min="11" max="12" width="3" style="62" customWidth="1"/>
    <col min="13" max="13" width="7.25" style="62" customWidth="1"/>
    <col min="14" max="14" width="9.5" style="62" customWidth="1"/>
    <col min="15" max="16" width="3.75" style="62" customWidth="1"/>
    <col min="17" max="17" width="7.125" style="62" customWidth="1"/>
    <col min="18" max="18" width="6.5" style="62" customWidth="1"/>
    <col min="19" max="19" width="3.75" style="62" customWidth="1"/>
    <col min="20" max="20" width="2.25" style="62" customWidth="1"/>
    <col min="21" max="21" width="5.625" style="62" customWidth="1"/>
    <col min="22" max="22" width="9.375" style="62" customWidth="1"/>
    <col min="23" max="24" width="3.75" style="62" customWidth="1"/>
    <col min="25" max="26" width="9.875" style="62" customWidth="1"/>
    <col min="27" max="27" width="6.5" style="62" customWidth="1"/>
    <col min="28" max="28" width="9" style="62" customWidth="1"/>
    <col min="29" max="29" width="14.875" style="62" bestFit="1" customWidth="1"/>
    <col min="30" max="256" width="9" style="62"/>
    <col min="257" max="257" width="3.125" style="62" customWidth="1"/>
    <col min="258" max="258" width="8.25" style="62" customWidth="1"/>
    <col min="259" max="261" width="9.125" style="62" customWidth="1"/>
    <col min="262" max="266" width="6.5" style="62" customWidth="1"/>
    <col min="267" max="268" width="3" style="62" customWidth="1"/>
    <col min="269" max="269" width="7.25" style="62" customWidth="1"/>
    <col min="270" max="270" width="9.5" style="62" customWidth="1"/>
    <col min="271" max="272" width="3.75" style="62" customWidth="1"/>
    <col min="273" max="273" width="7.125" style="62" customWidth="1"/>
    <col min="274" max="274" width="6.5" style="62" customWidth="1"/>
    <col min="275" max="275" width="3.75" style="62" customWidth="1"/>
    <col min="276" max="276" width="2.25" style="62" customWidth="1"/>
    <col min="277" max="277" width="5.625" style="62" customWidth="1"/>
    <col min="278" max="278" width="7.625" style="62" customWidth="1"/>
    <col min="279" max="280" width="3.75" style="62" customWidth="1"/>
    <col min="281" max="282" width="9.875" style="62" customWidth="1"/>
    <col min="283" max="283" width="6.5" style="62" customWidth="1"/>
    <col min="284" max="284" width="9" style="62" customWidth="1"/>
    <col min="285" max="285" width="14.875" style="62" bestFit="1" customWidth="1"/>
    <col min="286" max="512" width="9" style="62"/>
    <col min="513" max="513" width="3.125" style="62" customWidth="1"/>
    <col min="514" max="514" width="8.25" style="62" customWidth="1"/>
    <col min="515" max="517" width="9.125" style="62" customWidth="1"/>
    <col min="518" max="522" width="6.5" style="62" customWidth="1"/>
    <col min="523" max="524" width="3" style="62" customWidth="1"/>
    <col min="525" max="525" width="7.25" style="62" customWidth="1"/>
    <col min="526" max="526" width="9.5" style="62" customWidth="1"/>
    <col min="527" max="528" width="3.75" style="62" customWidth="1"/>
    <col min="529" max="529" width="7.125" style="62" customWidth="1"/>
    <col min="530" max="530" width="6.5" style="62" customWidth="1"/>
    <col min="531" max="531" width="3.75" style="62" customWidth="1"/>
    <col min="532" max="532" width="2.25" style="62" customWidth="1"/>
    <col min="533" max="533" width="5.625" style="62" customWidth="1"/>
    <col min="534" max="534" width="7.625" style="62" customWidth="1"/>
    <col min="535" max="536" width="3.75" style="62" customWidth="1"/>
    <col min="537" max="538" width="9.875" style="62" customWidth="1"/>
    <col min="539" max="539" width="6.5" style="62" customWidth="1"/>
    <col min="540" max="540" width="9" style="62" customWidth="1"/>
    <col min="541" max="541" width="14.875" style="62" bestFit="1" customWidth="1"/>
    <col min="542" max="768" width="9" style="62"/>
    <col min="769" max="769" width="3.125" style="62" customWidth="1"/>
    <col min="770" max="770" width="8.25" style="62" customWidth="1"/>
    <col min="771" max="773" width="9.125" style="62" customWidth="1"/>
    <col min="774" max="778" width="6.5" style="62" customWidth="1"/>
    <col min="779" max="780" width="3" style="62" customWidth="1"/>
    <col min="781" max="781" width="7.25" style="62" customWidth="1"/>
    <col min="782" max="782" width="9.5" style="62" customWidth="1"/>
    <col min="783" max="784" width="3.75" style="62" customWidth="1"/>
    <col min="785" max="785" width="7.125" style="62" customWidth="1"/>
    <col min="786" max="786" width="6.5" style="62" customWidth="1"/>
    <col min="787" max="787" width="3.75" style="62" customWidth="1"/>
    <col min="788" max="788" width="2.25" style="62" customWidth="1"/>
    <col min="789" max="789" width="5.625" style="62" customWidth="1"/>
    <col min="790" max="790" width="7.625" style="62" customWidth="1"/>
    <col min="791" max="792" width="3.75" style="62" customWidth="1"/>
    <col min="793" max="794" width="9.875" style="62" customWidth="1"/>
    <col min="795" max="795" width="6.5" style="62" customWidth="1"/>
    <col min="796" max="796" width="9" style="62" customWidth="1"/>
    <col min="797" max="797" width="14.875" style="62" bestFit="1" customWidth="1"/>
    <col min="798" max="1024" width="9" style="62"/>
    <col min="1025" max="1025" width="3.125" style="62" customWidth="1"/>
    <col min="1026" max="1026" width="8.25" style="62" customWidth="1"/>
    <col min="1027" max="1029" width="9.125" style="62" customWidth="1"/>
    <col min="1030" max="1034" width="6.5" style="62" customWidth="1"/>
    <col min="1035" max="1036" width="3" style="62" customWidth="1"/>
    <col min="1037" max="1037" width="7.25" style="62" customWidth="1"/>
    <col min="1038" max="1038" width="9.5" style="62" customWidth="1"/>
    <col min="1039" max="1040" width="3.75" style="62" customWidth="1"/>
    <col min="1041" max="1041" width="7.125" style="62" customWidth="1"/>
    <col min="1042" max="1042" width="6.5" style="62" customWidth="1"/>
    <col min="1043" max="1043" width="3.75" style="62" customWidth="1"/>
    <col min="1044" max="1044" width="2.25" style="62" customWidth="1"/>
    <col min="1045" max="1045" width="5.625" style="62" customWidth="1"/>
    <col min="1046" max="1046" width="7.625" style="62" customWidth="1"/>
    <col min="1047" max="1048" width="3.75" style="62" customWidth="1"/>
    <col min="1049" max="1050" width="9.875" style="62" customWidth="1"/>
    <col min="1051" max="1051" width="6.5" style="62" customWidth="1"/>
    <col min="1052" max="1052" width="9" style="62" customWidth="1"/>
    <col min="1053" max="1053" width="14.875" style="62" bestFit="1" customWidth="1"/>
    <col min="1054" max="1280" width="9" style="62"/>
    <col min="1281" max="1281" width="3.125" style="62" customWidth="1"/>
    <col min="1282" max="1282" width="8.25" style="62" customWidth="1"/>
    <col min="1283" max="1285" width="9.125" style="62" customWidth="1"/>
    <col min="1286" max="1290" width="6.5" style="62" customWidth="1"/>
    <col min="1291" max="1292" width="3" style="62" customWidth="1"/>
    <col min="1293" max="1293" width="7.25" style="62" customWidth="1"/>
    <col min="1294" max="1294" width="9.5" style="62" customWidth="1"/>
    <col min="1295" max="1296" width="3.75" style="62" customWidth="1"/>
    <col min="1297" max="1297" width="7.125" style="62" customWidth="1"/>
    <col min="1298" max="1298" width="6.5" style="62" customWidth="1"/>
    <col min="1299" max="1299" width="3.75" style="62" customWidth="1"/>
    <col min="1300" max="1300" width="2.25" style="62" customWidth="1"/>
    <col min="1301" max="1301" width="5.625" style="62" customWidth="1"/>
    <col min="1302" max="1302" width="7.625" style="62" customWidth="1"/>
    <col min="1303" max="1304" width="3.75" style="62" customWidth="1"/>
    <col min="1305" max="1306" width="9.875" style="62" customWidth="1"/>
    <col min="1307" max="1307" width="6.5" style="62" customWidth="1"/>
    <col min="1308" max="1308" width="9" style="62" customWidth="1"/>
    <col min="1309" max="1309" width="14.875" style="62" bestFit="1" customWidth="1"/>
    <col min="1310" max="1536" width="9" style="62"/>
    <col min="1537" max="1537" width="3.125" style="62" customWidth="1"/>
    <col min="1538" max="1538" width="8.25" style="62" customWidth="1"/>
    <col min="1539" max="1541" width="9.125" style="62" customWidth="1"/>
    <col min="1542" max="1546" width="6.5" style="62" customWidth="1"/>
    <col min="1547" max="1548" width="3" style="62" customWidth="1"/>
    <col min="1549" max="1549" width="7.25" style="62" customWidth="1"/>
    <col min="1550" max="1550" width="9.5" style="62" customWidth="1"/>
    <col min="1551" max="1552" width="3.75" style="62" customWidth="1"/>
    <col min="1553" max="1553" width="7.125" style="62" customWidth="1"/>
    <col min="1554" max="1554" width="6.5" style="62" customWidth="1"/>
    <col min="1555" max="1555" width="3.75" style="62" customWidth="1"/>
    <col min="1556" max="1556" width="2.25" style="62" customWidth="1"/>
    <col min="1557" max="1557" width="5.625" style="62" customWidth="1"/>
    <col min="1558" max="1558" width="7.625" style="62" customWidth="1"/>
    <col min="1559" max="1560" width="3.75" style="62" customWidth="1"/>
    <col min="1561" max="1562" width="9.875" style="62" customWidth="1"/>
    <col min="1563" max="1563" width="6.5" style="62" customWidth="1"/>
    <col min="1564" max="1564" width="9" style="62" customWidth="1"/>
    <col min="1565" max="1565" width="14.875" style="62" bestFit="1" customWidth="1"/>
    <col min="1566" max="1792" width="9" style="62"/>
    <col min="1793" max="1793" width="3.125" style="62" customWidth="1"/>
    <col min="1794" max="1794" width="8.25" style="62" customWidth="1"/>
    <col min="1795" max="1797" width="9.125" style="62" customWidth="1"/>
    <col min="1798" max="1802" width="6.5" style="62" customWidth="1"/>
    <col min="1803" max="1804" width="3" style="62" customWidth="1"/>
    <col min="1805" max="1805" width="7.25" style="62" customWidth="1"/>
    <col min="1806" max="1806" width="9.5" style="62" customWidth="1"/>
    <col min="1807" max="1808" width="3.75" style="62" customWidth="1"/>
    <col min="1809" max="1809" width="7.125" style="62" customWidth="1"/>
    <col min="1810" max="1810" width="6.5" style="62" customWidth="1"/>
    <col min="1811" max="1811" width="3.75" style="62" customWidth="1"/>
    <col min="1812" max="1812" width="2.25" style="62" customWidth="1"/>
    <col min="1813" max="1813" width="5.625" style="62" customWidth="1"/>
    <col min="1814" max="1814" width="7.625" style="62" customWidth="1"/>
    <col min="1815" max="1816" width="3.75" style="62" customWidth="1"/>
    <col min="1817" max="1818" width="9.875" style="62" customWidth="1"/>
    <col min="1819" max="1819" width="6.5" style="62" customWidth="1"/>
    <col min="1820" max="1820" width="9" style="62" customWidth="1"/>
    <col min="1821" max="1821" width="14.875" style="62" bestFit="1" customWidth="1"/>
    <col min="1822" max="2048" width="9" style="62"/>
    <col min="2049" max="2049" width="3.125" style="62" customWidth="1"/>
    <col min="2050" max="2050" width="8.25" style="62" customWidth="1"/>
    <col min="2051" max="2053" width="9.125" style="62" customWidth="1"/>
    <col min="2054" max="2058" width="6.5" style="62" customWidth="1"/>
    <col min="2059" max="2060" width="3" style="62" customWidth="1"/>
    <col min="2061" max="2061" width="7.25" style="62" customWidth="1"/>
    <col min="2062" max="2062" width="9.5" style="62" customWidth="1"/>
    <col min="2063" max="2064" width="3.75" style="62" customWidth="1"/>
    <col min="2065" max="2065" width="7.125" style="62" customWidth="1"/>
    <col min="2066" max="2066" width="6.5" style="62" customWidth="1"/>
    <col min="2067" max="2067" width="3.75" style="62" customWidth="1"/>
    <col min="2068" max="2068" width="2.25" style="62" customWidth="1"/>
    <col min="2069" max="2069" width="5.625" style="62" customWidth="1"/>
    <col min="2070" max="2070" width="7.625" style="62" customWidth="1"/>
    <col min="2071" max="2072" width="3.75" style="62" customWidth="1"/>
    <col min="2073" max="2074" width="9.875" style="62" customWidth="1"/>
    <col min="2075" max="2075" width="6.5" style="62" customWidth="1"/>
    <col min="2076" max="2076" width="9" style="62" customWidth="1"/>
    <col min="2077" max="2077" width="14.875" style="62" bestFit="1" customWidth="1"/>
    <col min="2078" max="2304" width="9" style="62"/>
    <col min="2305" max="2305" width="3.125" style="62" customWidth="1"/>
    <col min="2306" max="2306" width="8.25" style="62" customWidth="1"/>
    <col min="2307" max="2309" width="9.125" style="62" customWidth="1"/>
    <col min="2310" max="2314" width="6.5" style="62" customWidth="1"/>
    <col min="2315" max="2316" width="3" style="62" customWidth="1"/>
    <col min="2317" max="2317" width="7.25" style="62" customWidth="1"/>
    <col min="2318" max="2318" width="9.5" style="62" customWidth="1"/>
    <col min="2319" max="2320" width="3.75" style="62" customWidth="1"/>
    <col min="2321" max="2321" width="7.125" style="62" customWidth="1"/>
    <col min="2322" max="2322" width="6.5" style="62" customWidth="1"/>
    <col min="2323" max="2323" width="3.75" style="62" customWidth="1"/>
    <col min="2324" max="2324" width="2.25" style="62" customWidth="1"/>
    <col min="2325" max="2325" width="5.625" style="62" customWidth="1"/>
    <col min="2326" max="2326" width="7.625" style="62" customWidth="1"/>
    <col min="2327" max="2328" width="3.75" style="62" customWidth="1"/>
    <col min="2329" max="2330" width="9.875" style="62" customWidth="1"/>
    <col min="2331" max="2331" width="6.5" style="62" customWidth="1"/>
    <col min="2332" max="2332" width="9" style="62" customWidth="1"/>
    <col min="2333" max="2333" width="14.875" style="62" bestFit="1" customWidth="1"/>
    <col min="2334" max="2560" width="9" style="62"/>
    <col min="2561" max="2561" width="3.125" style="62" customWidth="1"/>
    <col min="2562" max="2562" width="8.25" style="62" customWidth="1"/>
    <col min="2563" max="2565" width="9.125" style="62" customWidth="1"/>
    <col min="2566" max="2570" width="6.5" style="62" customWidth="1"/>
    <col min="2571" max="2572" width="3" style="62" customWidth="1"/>
    <col min="2573" max="2573" width="7.25" style="62" customWidth="1"/>
    <col min="2574" max="2574" width="9.5" style="62" customWidth="1"/>
    <col min="2575" max="2576" width="3.75" style="62" customWidth="1"/>
    <col min="2577" max="2577" width="7.125" style="62" customWidth="1"/>
    <col min="2578" max="2578" width="6.5" style="62" customWidth="1"/>
    <col min="2579" max="2579" width="3.75" style="62" customWidth="1"/>
    <col min="2580" max="2580" width="2.25" style="62" customWidth="1"/>
    <col min="2581" max="2581" width="5.625" style="62" customWidth="1"/>
    <col min="2582" max="2582" width="7.625" style="62" customWidth="1"/>
    <col min="2583" max="2584" width="3.75" style="62" customWidth="1"/>
    <col min="2585" max="2586" width="9.875" style="62" customWidth="1"/>
    <col min="2587" max="2587" width="6.5" style="62" customWidth="1"/>
    <col min="2588" max="2588" width="9" style="62" customWidth="1"/>
    <col min="2589" max="2589" width="14.875" style="62" bestFit="1" customWidth="1"/>
    <col min="2590" max="2816" width="9" style="62"/>
    <col min="2817" max="2817" width="3.125" style="62" customWidth="1"/>
    <col min="2818" max="2818" width="8.25" style="62" customWidth="1"/>
    <col min="2819" max="2821" width="9.125" style="62" customWidth="1"/>
    <col min="2822" max="2826" width="6.5" style="62" customWidth="1"/>
    <col min="2827" max="2828" width="3" style="62" customWidth="1"/>
    <col min="2829" max="2829" width="7.25" style="62" customWidth="1"/>
    <col min="2830" max="2830" width="9.5" style="62" customWidth="1"/>
    <col min="2831" max="2832" width="3.75" style="62" customWidth="1"/>
    <col min="2833" max="2833" width="7.125" style="62" customWidth="1"/>
    <col min="2834" max="2834" width="6.5" style="62" customWidth="1"/>
    <col min="2835" max="2835" width="3.75" style="62" customWidth="1"/>
    <col min="2836" max="2836" width="2.25" style="62" customWidth="1"/>
    <col min="2837" max="2837" width="5.625" style="62" customWidth="1"/>
    <col min="2838" max="2838" width="7.625" style="62" customWidth="1"/>
    <col min="2839" max="2840" width="3.75" style="62" customWidth="1"/>
    <col min="2841" max="2842" width="9.875" style="62" customWidth="1"/>
    <col min="2843" max="2843" width="6.5" style="62" customWidth="1"/>
    <col min="2844" max="2844" width="9" style="62" customWidth="1"/>
    <col min="2845" max="2845" width="14.875" style="62" bestFit="1" customWidth="1"/>
    <col min="2846" max="3072" width="9" style="62"/>
    <col min="3073" max="3073" width="3.125" style="62" customWidth="1"/>
    <col min="3074" max="3074" width="8.25" style="62" customWidth="1"/>
    <col min="3075" max="3077" width="9.125" style="62" customWidth="1"/>
    <col min="3078" max="3082" width="6.5" style="62" customWidth="1"/>
    <col min="3083" max="3084" width="3" style="62" customWidth="1"/>
    <col min="3085" max="3085" width="7.25" style="62" customWidth="1"/>
    <col min="3086" max="3086" width="9.5" style="62" customWidth="1"/>
    <col min="3087" max="3088" width="3.75" style="62" customWidth="1"/>
    <col min="3089" max="3089" width="7.125" style="62" customWidth="1"/>
    <col min="3090" max="3090" width="6.5" style="62" customWidth="1"/>
    <col min="3091" max="3091" width="3.75" style="62" customWidth="1"/>
    <col min="3092" max="3092" width="2.25" style="62" customWidth="1"/>
    <col min="3093" max="3093" width="5.625" style="62" customWidth="1"/>
    <col min="3094" max="3094" width="7.625" style="62" customWidth="1"/>
    <col min="3095" max="3096" width="3.75" style="62" customWidth="1"/>
    <col min="3097" max="3098" width="9.875" style="62" customWidth="1"/>
    <col min="3099" max="3099" width="6.5" style="62" customWidth="1"/>
    <col min="3100" max="3100" width="9" style="62" customWidth="1"/>
    <col min="3101" max="3101" width="14.875" style="62" bestFit="1" customWidth="1"/>
    <col min="3102" max="3328" width="9" style="62"/>
    <col min="3329" max="3329" width="3.125" style="62" customWidth="1"/>
    <col min="3330" max="3330" width="8.25" style="62" customWidth="1"/>
    <col min="3331" max="3333" width="9.125" style="62" customWidth="1"/>
    <col min="3334" max="3338" width="6.5" style="62" customWidth="1"/>
    <col min="3339" max="3340" width="3" style="62" customWidth="1"/>
    <col min="3341" max="3341" width="7.25" style="62" customWidth="1"/>
    <col min="3342" max="3342" width="9.5" style="62" customWidth="1"/>
    <col min="3343" max="3344" width="3.75" style="62" customWidth="1"/>
    <col min="3345" max="3345" width="7.125" style="62" customWidth="1"/>
    <col min="3346" max="3346" width="6.5" style="62" customWidth="1"/>
    <col min="3347" max="3347" width="3.75" style="62" customWidth="1"/>
    <col min="3348" max="3348" width="2.25" style="62" customWidth="1"/>
    <col min="3349" max="3349" width="5.625" style="62" customWidth="1"/>
    <col min="3350" max="3350" width="7.625" style="62" customWidth="1"/>
    <col min="3351" max="3352" width="3.75" style="62" customWidth="1"/>
    <col min="3353" max="3354" width="9.875" style="62" customWidth="1"/>
    <col min="3355" max="3355" width="6.5" style="62" customWidth="1"/>
    <col min="3356" max="3356" width="9" style="62" customWidth="1"/>
    <col min="3357" max="3357" width="14.875" style="62" bestFit="1" customWidth="1"/>
    <col min="3358" max="3584" width="9" style="62"/>
    <col min="3585" max="3585" width="3.125" style="62" customWidth="1"/>
    <col min="3586" max="3586" width="8.25" style="62" customWidth="1"/>
    <col min="3587" max="3589" width="9.125" style="62" customWidth="1"/>
    <col min="3590" max="3594" width="6.5" style="62" customWidth="1"/>
    <col min="3595" max="3596" width="3" style="62" customWidth="1"/>
    <col min="3597" max="3597" width="7.25" style="62" customWidth="1"/>
    <col min="3598" max="3598" width="9.5" style="62" customWidth="1"/>
    <col min="3599" max="3600" width="3.75" style="62" customWidth="1"/>
    <col min="3601" max="3601" width="7.125" style="62" customWidth="1"/>
    <col min="3602" max="3602" width="6.5" style="62" customWidth="1"/>
    <col min="3603" max="3603" width="3.75" style="62" customWidth="1"/>
    <col min="3604" max="3604" width="2.25" style="62" customWidth="1"/>
    <col min="3605" max="3605" width="5.625" style="62" customWidth="1"/>
    <col min="3606" max="3606" width="7.625" style="62" customWidth="1"/>
    <col min="3607" max="3608" width="3.75" style="62" customWidth="1"/>
    <col min="3609" max="3610" width="9.875" style="62" customWidth="1"/>
    <col min="3611" max="3611" width="6.5" style="62" customWidth="1"/>
    <col min="3612" max="3612" width="9" style="62" customWidth="1"/>
    <col min="3613" max="3613" width="14.875" style="62" bestFit="1" customWidth="1"/>
    <col min="3614" max="3840" width="9" style="62"/>
    <col min="3841" max="3841" width="3.125" style="62" customWidth="1"/>
    <col min="3842" max="3842" width="8.25" style="62" customWidth="1"/>
    <col min="3843" max="3845" width="9.125" style="62" customWidth="1"/>
    <col min="3846" max="3850" width="6.5" style="62" customWidth="1"/>
    <col min="3851" max="3852" width="3" style="62" customWidth="1"/>
    <col min="3853" max="3853" width="7.25" style="62" customWidth="1"/>
    <col min="3854" max="3854" width="9.5" style="62" customWidth="1"/>
    <col min="3855" max="3856" width="3.75" style="62" customWidth="1"/>
    <col min="3857" max="3857" width="7.125" style="62" customWidth="1"/>
    <col min="3858" max="3858" width="6.5" style="62" customWidth="1"/>
    <col min="3859" max="3859" width="3.75" style="62" customWidth="1"/>
    <col min="3860" max="3860" width="2.25" style="62" customWidth="1"/>
    <col min="3861" max="3861" width="5.625" style="62" customWidth="1"/>
    <col min="3862" max="3862" width="7.625" style="62" customWidth="1"/>
    <col min="3863" max="3864" width="3.75" style="62" customWidth="1"/>
    <col min="3865" max="3866" width="9.875" style="62" customWidth="1"/>
    <col min="3867" max="3867" width="6.5" style="62" customWidth="1"/>
    <col min="3868" max="3868" width="9" style="62" customWidth="1"/>
    <col min="3869" max="3869" width="14.875" style="62" bestFit="1" customWidth="1"/>
    <col min="3870" max="4096" width="9" style="62"/>
    <col min="4097" max="4097" width="3.125" style="62" customWidth="1"/>
    <col min="4098" max="4098" width="8.25" style="62" customWidth="1"/>
    <col min="4099" max="4101" width="9.125" style="62" customWidth="1"/>
    <col min="4102" max="4106" width="6.5" style="62" customWidth="1"/>
    <col min="4107" max="4108" width="3" style="62" customWidth="1"/>
    <col min="4109" max="4109" width="7.25" style="62" customWidth="1"/>
    <col min="4110" max="4110" width="9.5" style="62" customWidth="1"/>
    <col min="4111" max="4112" width="3.75" style="62" customWidth="1"/>
    <col min="4113" max="4113" width="7.125" style="62" customWidth="1"/>
    <col min="4114" max="4114" width="6.5" style="62" customWidth="1"/>
    <col min="4115" max="4115" width="3.75" style="62" customWidth="1"/>
    <col min="4116" max="4116" width="2.25" style="62" customWidth="1"/>
    <col min="4117" max="4117" width="5.625" style="62" customWidth="1"/>
    <col min="4118" max="4118" width="7.625" style="62" customWidth="1"/>
    <col min="4119" max="4120" width="3.75" style="62" customWidth="1"/>
    <col min="4121" max="4122" width="9.875" style="62" customWidth="1"/>
    <col min="4123" max="4123" width="6.5" style="62" customWidth="1"/>
    <col min="4124" max="4124" width="9" style="62" customWidth="1"/>
    <col min="4125" max="4125" width="14.875" style="62" bestFit="1" customWidth="1"/>
    <col min="4126" max="4352" width="9" style="62"/>
    <col min="4353" max="4353" width="3.125" style="62" customWidth="1"/>
    <col min="4354" max="4354" width="8.25" style="62" customWidth="1"/>
    <col min="4355" max="4357" width="9.125" style="62" customWidth="1"/>
    <col min="4358" max="4362" width="6.5" style="62" customWidth="1"/>
    <col min="4363" max="4364" width="3" style="62" customWidth="1"/>
    <col min="4365" max="4365" width="7.25" style="62" customWidth="1"/>
    <col min="4366" max="4366" width="9.5" style="62" customWidth="1"/>
    <col min="4367" max="4368" width="3.75" style="62" customWidth="1"/>
    <col min="4369" max="4369" width="7.125" style="62" customWidth="1"/>
    <col min="4370" max="4370" width="6.5" style="62" customWidth="1"/>
    <col min="4371" max="4371" width="3.75" style="62" customWidth="1"/>
    <col min="4372" max="4372" width="2.25" style="62" customWidth="1"/>
    <col min="4373" max="4373" width="5.625" style="62" customWidth="1"/>
    <col min="4374" max="4374" width="7.625" style="62" customWidth="1"/>
    <col min="4375" max="4376" width="3.75" style="62" customWidth="1"/>
    <col min="4377" max="4378" width="9.875" style="62" customWidth="1"/>
    <col min="4379" max="4379" width="6.5" style="62" customWidth="1"/>
    <col min="4380" max="4380" width="9" style="62" customWidth="1"/>
    <col min="4381" max="4381" width="14.875" style="62" bestFit="1" customWidth="1"/>
    <col min="4382" max="4608" width="9" style="62"/>
    <col min="4609" max="4609" width="3.125" style="62" customWidth="1"/>
    <col min="4610" max="4610" width="8.25" style="62" customWidth="1"/>
    <col min="4611" max="4613" width="9.125" style="62" customWidth="1"/>
    <col min="4614" max="4618" width="6.5" style="62" customWidth="1"/>
    <col min="4619" max="4620" width="3" style="62" customWidth="1"/>
    <col min="4621" max="4621" width="7.25" style="62" customWidth="1"/>
    <col min="4622" max="4622" width="9.5" style="62" customWidth="1"/>
    <col min="4623" max="4624" width="3.75" style="62" customWidth="1"/>
    <col min="4625" max="4625" width="7.125" style="62" customWidth="1"/>
    <col min="4626" max="4626" width="6.5" style="62" customWidth="1"/>
    <col min="4627" max="4627" width="3.75" style="62" customWidth="1"/>
    <col min="4628" max="4628" width="2.25" style="62" customWidth="1"/>
    <col min="4629" max="4629" width="5.625" style="62" customWidth="1"/>
    <col min="4630" max="4630" width="7.625" style="62" customWidth="1"/>
    <col min="4631" max="4632" width="3.75" style="62" customWidth="1"/>
    <col min="4633" max="4634" width="9.875" style="62" customWidth="1"/>
    <col min="4635" max="4635" width="6.5" style="62" customWidth="1"/>
    <col min="4636" max="4636" width="9" style="62" customWidth="1"/>
    <col min="4637" max="4637" width="14.875" style="62" bestFit="1" customWidth="1"/>
    <col min="4638" max="4864" width="9" style="62"/>
    <col min="4865" max="4865" width="3.125" style="62" customWidth="1"/>
    <col min="4866" max="4866" width="8.25" style="62" customWidth="1"/>
    <col min="4867" max="4869" width="9.125" style="62" customWidth="1"/>
    <col min="4870" max="4874" width="6.5" style="62" customWidth="1"/>
    <col min="4875" max="4876" width="3" style="62" customWidth="1"/>
    <col min="4877" max="4877" width="7.25" style="62" customWidth="1"/>
    <col min="4878" max="4878" width="9.5" style="62" customWidth="1"/>
    <col min="4879" max="4880" width="3.75" style="62" customWidth="1"/>
    <col min="4881" max="4881" width="7.125" style="62" customWidth="1"/>
    <col min="4882" max="4882" width="6.5" style="62" customWidth="1"/>
    <col min="4883" max="4883" width="3.75" style="62" customWidth="1"/>
    <col min="4884" max="4884" width="2.25" style="62" customWidth="1"/>
    <col min="4885" max="4885" width="5.625" style="62" customWidth="1"/>
    <col min="4886" max="4886" width="7.625" style="62" customWidth="1"/>
    <col min="4887" max="4888" width="3.75" style="62" customWidth="1"/>
    <col min="4889" max="4890" width="9.875" style="62" customWidth="1"/>
    <col min="4891" max="4891" width="6.5" style="62" customWidth="1"/>
    <col min="4892" max="4892" width="9" style="62" customWidth="1"/>
    <col min="4893" max="4893" width="14.875" style="62" bestFit="1" customWidth="1"/>
    <col min="4894" max="5120" width="9" style="62"/>
    <col min="5121" max="5121" width="3.125" style="62" customWidth="1"/>
    <col min="5122" max="5122" width="8.25" style="62" customWidth="1"/>
    <col min="5123" max="5125" width="9.125" style="62" customWidth="1"/>
    <col min="5126" max="5130" width="6.5" style="62" customWidth="1"/>
    <col min="5131" max="5132" width="3" style="62" customWidth="1"/>
    <col min="5133" max="5133" width="7.25" style="62" customWidth="1"/>
    <col min="5134" max="5134" width="9.5" style="62" customWidth="1"/>
    <col min="5135" max="5136" width="3.75" style="62" customWidth="1"/>
    <col min="5137" max="5137" width="7.125" style="62" customWidth="1"/>
    <col min="5138" max="5138" width="6.5" style="62" customWidth="1"/>
    <col min="5139" max="5139" width="3.75" style="62" customWidth="1"/>
    <col min="5140" max="5140" width="2.25" style="62" customWidth="1"/>
    <col min="5141" max="5141" width="5.625" style="62" customWidth="1"/>
    <col min="5142" max="5142" width="7.625" style="62" customWidth="1"/>
    <col min="5143" max="5144" width="3.75" style="62" customWidth="1"/>
    <col min="5145" max="5146" width="9.875" style="62" customWidth="1"/>
    <col min="5147" max="5147" width="6.5" style="62" customWidth="1"/>
    <col min="5148" max="5148" width="9" style="62" customWidth="1"/>
    <col min="5149" max="5149" width="14.875" style="62" bestFit="1" customWidth="1"/>
    <col min="5150" max="5376" width="9" style="62"/>
    <col min="5377" max="5377" width="3.125" style="62" customWidth="1"/>
    <col min="5378" max="5378" width="8.25" style="62" customWidth="1"/>
    <col min="5379" max="5381" width="9.125" style="62" customWidth="1"/>
    <col min="5382" max="5386" width="6.5" style="62" customWidth="1"/>
    <col min="5387" max="5388" width="3" style="62" customWidth="1"/>
    <col min="5389" max="5389" width="7.25" style="62" customWidth="1"/>
    <col min="5390" max="5390" width="9.5" style="62" customWidth="1"/>
    <col min="5391" max="5392" width="3.75" style="62" customWidth="1"/>
    <col min="5393" max="5393" width="7.125" style="62" customWidth="1"/>
    <col min="5394" max="5394" width="6.5" style="62" customWidth="1"/>
    <col min="5395" max="5395" width="3.75" style="62" customWidth="1"/>
    <col min="5396" max="5396" width="2.25" style="62" customWidth="1"/>
    <col min="5397" max="5397" width="5.625" style="62" customWidth="1"/>
    <col min="5398" max="5398" width="7.625" style="62" customWidth="1"/>
    <col min="5399" max="5400" width="3.75" style="62" customWidth="1"/>
    <col min="5401" max="5402" width="9.875" style="62" customWidth="1"/>
    <col min="5403" max="5403" width="6.5" style="62" customWidth="1"/>
    <col min="5404" max="5404" width="9" style="62" customWidth="1"/>
    <col min="5405" max="5405" width="14.875" style="62" bestFit="1" customWidth="1"/>
    <col min="5406" max="5632" width="9" style="62"/>
    <col min="5633" max="5633" width="3.125" style="62" customWidth="1"/>
    <col min="5634" max="5634" width="8.25" style="62" customWidth="1"/>
    <col min="5635" max="5637" width="9.125" style="62" customWidth="1"/>
    <col min="5638" max="5642" width="6.5" style="62" customWidth="1"/>
    <col min="5643" max="5644" width="3" style="62" customWidth="1"/>
    <col min="5645" max="5645" width="7.25" style="62" customWidth="1"/>
    <col min="5646" max="5646" width="9.5" style="62" customWidth="1"/>
    <col min="5647" max="5648" width="3.75" style="62" customWidth="1"/>
    <col min="5649" max="5649" width="7.125" style="62" customWidth="1"/>
    <col min="5650" max="5650" width="6.5" style="62" customWidth="1"/>
    <col min="5651" max="5651" width="3.75" style="62" customWidth="1"/>
    <col min="5652" max="5652" width="2.25" style="62" customWidth="1"/>
    <col min="5653" max="5653" width="5.625" style="62" customWidth="1"/>
    <col min="5654" max="5654" width="7.625" style="62" customWidth="1"/>
    <col min="5655" max="5656" width="3.75" style="62" customWidth="1"/>
    <col min="5657" max="5658" width="9.875" style="62" customWidth="1"/>
    <col min="5659" max="5659" width="6.5" style="62" customWidth="1"/>
    <col min="5660" max="5660" width="9" style="62" customWidth="1"/>
    <col min="5661" max="5661" width="14.875" style="62" bestFit="1" customWidth="1"/>
    <col min="5662" max="5888" width="9" style="62"/>
    <col min="5889" max="5889" width="3.125" style="62" customWidth="1"/>
    <col min="5890" max="5890" width="8.25" style="62" customWidth="1"/>
    <col min="5891" max="5893" width="9.125" style="62" customWidth="1"/>
    <col min="5894" max="5898" width="6.5" style="62" customWidth="1"/>
    <col min="5899" max="5900" width="3" style="62" customWidth="1"/>
    <col min="5901" max="5901" width="7.25" style="62" customWidth="1"/>
    <col min="5902" max="5902" width="9.5" style="62" customWidth="1"/>
    <col min="5903" max="5904" width="3.75" style="62" customWidth="1"/>
    <col min="5905" max="5905" width="7.125" style="62" customWidth="1"/>
    <col min="5906" max="5906" width="6.5" style="62" customWidth="1"/>
    <col min="5907" max="5907" width="3.75" style="62" customWidth="1"/>
    <col min="5908" max="5908" width="2.25" style="62" customWidth="1"/>
    <col min="5909" max="5909" width="5.625" style="62" customWidth="1"/>
    <col min="5910" max="5910" width="7.625" style="62" customWidth="1"/>
    <col min="5911" max="5912" width="3.75" style="62" customWidth="1"/>
    <col min="5913" max="5914" width="9.875" style="62" customWidth="1"/>
    <col min="5915" max="5915" width="6.5" style="62" customWidth="1"/>
    <col min="5916" max="5916" width="9" style="62" customWidth="1"/>
    <col min="5917" max="5917" width="14.875" style="62" bestFit="1" customWidth="1"/>
    <col min="5918" max="6144" width="9" style="62"/>
    <col min="6145" max="6145" width="3.125" style="62" customWidth="1"/>
    <col min="6146" max="6146" width="8.25" style="62" customWidth="1"/>
    <col min="6147" max="6149" width="9.125" style="62" customWidth="1"/>
    <col min="6150" max="6154" width="6.5" style="62" customWidth="1"/>
    <col min="6155" max="6156" width="3" style="62" customWidth="1"/>
    <col min="6157" max="6157" width="7.25" style="62" customWidth="1"/>
    <col min="6158" max="6158" width="9.5" style="62" customWidth="1"/>
    <col min="6159" max="6160" width="3.75" style="62" customWidth="1"/>
    <col min="6161" max="6161" width="7.125" style="62" customWidth="1"/>
    <col min="6162" max="6162" width="6.5" style="62" customWidth="1"/>
    <col min="6163" max="6163" width="3.75" style="62" customWidth="1"/>
    <col min="6164" max="6164" width="2.25" style="62" customWidth="1"/>
    <col min="6165" max="6165" width="5.625" style="62" customWidth="1"/>
    <col min="6166" max="6166" width="7.625" style="62" customWidth="1"/>
    <col min="6167" max="6168" width="3.75" style="62" customWidth="1"/>
    <col min="6169" max="6170" width="9.875" style="62" customWidth="1"/>
    <col min="6171" max="6171" width="6.5" style="62" customWidth="1"/>
    <col min="6172" max="6172" width="9" style="62" customWidth="1"/>
    <col min="6173" max="6173" width="14.875" style="62" bestFit="1" customWidth="1"/>
    <col min="6174" max="6400" width="9" style="62"/>
    <col min="6401" max="6401" width="3.125" style="62" customWidth="1"/>
    <col min="6402" max="6402" width="8.25" style="62" customWidth="1"/>
    <col min="6403" max="6405" width="9.125" style="62" customWidth="1"/>
    <col min="6406" max="6410" width="6.5" style="62" customWidth="1"/>
    <col min="6411" max="6412" width="3" style="62" customWidth="1"/>
    <col min="6413" max="6413" width="7.25" style="62" customWidth="1"/>
    <col min="6414" max="6414" width="9.5" style="62" customWidth="1"/>
    <col min="6415" max="6416" width="3.75" style="62" customWidth="1"/>
    <col min="6417" max="6417" width="7.125" style="62" customWidth="1"/>
    <col min="6418" max="6418" width="6.5" style="62" customWidth="1"/>
    <col min="6419" max="6419" width="3.75" style="62" customWidth="1"/>
    <col min="6420" max="6420" width="2.25" style="62" customWidth="1"/>
    <col min="6421" max="6421" width="5.625" style="62" customWidth="1"/>
    <col min="6422" max="6422" width="7.625" style="62" customWidth="1"/>
    <col min="6423" max="6424" width="3.75" style="62" customWidth="1"/>
    <col min="6425" max="6426" width="9.875" style="62" customWidth="1"/>
    <col min="6427" max="6427" width="6.5" style="62" customWidth="1"/>
    <col min="6428" max="6428" width="9" style="62" customWidth="1"/>
    <col min="6429" max="6429" width="14.875" style="62" bestFit="1" customWidth="1"/>
    <col min="6430" max="6656" width="9" style="62"/>
    <col min="6657" max="6657" width="3.125" style="62" customWidth="1"/>
    <col min="6658" max="6658" width="8.25" style="62" customWidth="1"/>
    <col min="6659" max="6661" width="9.125" style="62" customWidth="1"/>
    <col min="6662" max="6666" width="6.5" style="62" customWidth="1"/>
    <col min="6667" max="6668" width="3" style="62" customWidth="1"/>
    <col min="6669" max="6669" width="7.25" style="62" customWidth="1"/>
    <col min="6670" max="6670" width="9.5" style="62" customWidth="1"/>
    <col min="6671" max="6672" width="3.75" style="62" customWidth="1"/>
    <col min="6673" max="6673" width="7.125" style="62" customWidth="1"/>
    <col min="6674" max="6674" width="6.5" style="62" customWidth="1"/>
    <col min="6675" max="6675" width="3.75" style="62" customWidth="1"/>
    <col min="6676" max="6676" width="2.25" style="62" customWidth="1"/>
    <col min="6677" max="6677" width="5.625" style="62" customWidth="1"/>
    <col min="6678" max="6678" width="7.625" style="62" customWidth="1"/>
    <col min="6679" max="6680" width="3.75" style="62" customWidth="1"/>
    <col min="6681" max="6682" width="9.875" style="62" customWidth="1"/>
    <col min="6683" max="6683" width="6.5" style="62" customWidth="1"/>
    <col min="6684" max="6684" width="9" style="62" customWidth="1"/>
    <col min="6685" max="6685" width="14.875" style="62" bestFit="1" customWidth="1"/>
    <col min="6686" max="6912" width="9" style="62"/>
    <col min="6913" max="6913" width="3.125" style="62" customWidth="1"/>
    <col min="6914" max="6914" width="8.25" style="62" customWidth="1"/>
    <col min="6915" max="6917" width="9.125" style="62" customWidth="1"/>
    <col min="6918" max="6922" width="6.5" style="62" customWidth="1"/>
    <col min="6923" max="6924" width="3" style="62" customWidth="1"/>
    <col min="6925" max="6925" width="7.25" style="62" customWidth="1"/>
    <col min="6926" max="6926" width="9.5" style="62" customWidth="1"/>
    <col min="6927" max="6928" width="3.75" style="62" customWidth="1"/>
    <col min="6929" max="6929" width="7.125" style="62" customWidth="1"/>
    <col min="6930" max="6930" width="6.5" style="62" customWidth="1"/>
    <col min="6931" max="6931" width="3.75" style="62" customWidth="1"/>
    <col min="6932" max="6932" width="2.25" style="62" customWidth="1"/>
    <col min="6933" max="6933" width="5.625" style="62" customWidth="1"/>
    <col min="6934" max="6934" width="7.625" style="62" customWidth="1"/>
    <col min="6935" max="6936" width="3.75" style="62" customWidth="1"/>
    <col min="6937" max="6938" width="9.875" style="62" customWidth="1"/>
    <col min="6939" max="6939" width="6.5" style="62" customWidth="1"/>
    <col min="6940" max="6940" width="9" style="62" customWidth="1"/>
    <col min="6941" max="6941" width="14.875" style="62" bestFit="1" customWidth="1"/>
    <col min="6942" max="7168" width="9" style="62"/>
    <col min="7169" max="7169" width="3.125" style="62" customWidth="1"/>
    <col min="7170" max="7170" width="8.25" style="62" customWidth="1"/>
    <col min="7171" max="7173" width="9.125" style="62" customWidth="1"/>
    <col min="7174" max="7178" width="6.5" style="62" customWidth="1"/>
    <col min="7179" max="7180" width="3" style="62" customWidth="1"/>
    <col min="7181" max="7181" width="7.25" style="62" customWidth="1"/>
    <col min="7182" max="7182" width="9.5" style="62" customWidth="1"/>
    <col min="7183" max="7184" width="3.75" style="62" customWidth="1"/>
    <col min="7185" max="7185" width="7.125" style="62" customWidth="1"/>
    <col min="7186" max="7186" width="6.5" style="62" customWidth="1"/>
    <col min="7187" max="7187" width="3.75" style="62" customWidth="1"/>
    <col min="7188" max="7188" width="2.25" style="62" customWidth="1"/>
    <col min="7189" max="7189" width="5.625" style="62" customWidth="1"/>
    <col min="7190" max="7190" width="7.625" style="62" customWidth="1"/>
    <col min="7191" max="7192" width="3.75" style="62" customWidth="1"/>
    <col min="7193" max="7194" width="9.875" style="62" customWidth="1"/>
    <col min="7195" max="7195" width="6.5" style="62" customWidth="1"/>
    <col min="7196" max="7196" width="9" style="62" customWidth="1"/>
    <col min="7197" max="7197" width="14.875" style="62" bestFit="1" customWidth="1"/>
    <col min="7198" max="7424" width="9" style="62"/>
    <col min="7425" max="7425" width="3.125" style="62" customWidth="1"/>
    <col min="7426" max="7426" width="8.25" style="62" customWidth="1"/>
    <col min="7427" max="7429" width="9.125" style="62" customWidth="1"/>
    <col min="7430" max="7434" width="6.5" style="62" customWidth="1"/>
    <col min="7435" max="7436" width="3" style="62" customWidth="1"/>
    <col min="7437" max="7437" width="7.25" style="62" customWidth="1"/>
    <col min="7438" max="7438" width="9.5" style="62" customWidth="1"/>
    <col min="7439" max="7440" width="3.75" style="62" customWidth="1"/>
    <col min="7441" max="7441" width="7.125" style="62" customWidth="1"/>
    <col min="7442" max="7442" width="6.5" style="62" customWidth="1"/>
    <col min="7443" max="7443" width="3.75" style="62" customWidth="1"/>
    <col min="7444" max="7444" width="2.25" style="62" customWidth="1"/>
    <col min="7445" max="7445" width="5.625" style="62" customWidth="1"/>
    <col min="7446" max="7446" width="7.625" style="62" customWidth="1"/>
    <col min="7447" max="7448" width="3.75" style="62" customWidth="1"/>
    <col min="7449" max="7450" width="9.875" style="62" customWidth="1"/>
    <col min="7451" max="7451" width="6.5" style="62" customWidth="1"/>
    <col min="7452" max="7452" width="9" style="62" customWidth="1"/>
    <col min="7453" max="7453" width="14.875" style="62" bestFit="1" customWidth="1"/>
    <col min="7454" max="7680" width="9" style="62"/>
    <col min="7681" max="7681" width="3.125" style="62" customWidth="1"/>
    <col min="7682" max="7682" width="8.25" style="62" customWidth="1"/>
    <col min="7683" max="7685" width="9.125" style="62" customWidth="1"/>
    <col min="7686" max="7690" width="6.5" style="62" customWidth="1"/>
    <col min="7691" max="7692" width="3" style="62" customWidth="1"/>
    <col min="7693" max="7693" width="7.25" style="62" customWidth="1"/>
    <col min="7694" max="7694" width="9.5" style="62" customWidth="1"/>
    <col min="7695" max="7696" width="3.75" style="62" customWidth="1"/>
    <col min="7697" max="7697" width="7.125" style="62" customWidth="1"/>
    <col min="7698" max="7698" width="6.5" style="62" customWidth="1"/>
    <col min="7699" max="7699" width="3.75" style="62" customWidth="1"/>
    <col min="7700" max="7700" width="2.25" style="62" customWidth="1"/>
    <col min="7701" max="7701" width="5.625" style="62" customWidth="1"/>
    <col min="7702" max="7702" width="7.625" style="62" customWidth="1"/>
    <col min="7703" max="7704" width="3.75" style="62" customWidth="1"/>
    <col min="7705" max="7706" width="9.875" style="62" customWidth="1"/>
    <col min="7707" max="7707" width="6.5" style="62" customWidth="1"/>
    <col min="7708" max="7708" width="9" style="62" customWidth="1"/>
    <col min="7709" max="7709" width="14.875" style="62" bestFit="1" customWidth="1"/>
    <col min="7710" max="7936" width="9" style="62"/>
    <col min="7937" max="7937" width="3.125" style="62" customWidth="1"/>
    <col min="7938" max="7938" width="8.25" style="62" customWidth="1"/>
    <col min="7939" max="7941" width="9.125" style="62" customWidth="1"/>
    <col min="7942" max="7946" width="6.5" style="62" customWidth="1"/>
    <col min="7947" max="7948" width="3" style="62" customWidth="1"/>
    <col min="7949" max="7949" width="7.25" style="62" customWidth="1"/>
    <col min="7950" max="7950" width="9.5" style="62" customWidth="1"/>
    <col min="7951" max="7952" width="3.75" style="62" customWidth="1"/>
    <col min="7953" max="7953" width="7.125" style="62" customWidth="1"/>
    <col min="7954" max="7954" width="6.5" style="62" customWidth="1"/>
    <col min="7955" max="7955" width="3.75" style="62" customWidth="1"/>
    <col min="7956" max="7956" width="2.25" style="62" customWidth="1"/>
    <col min="7957" max="7957" width="5.625" style="62" customWidth="1"/>
    <col min="7958" max="7958" width="7.625" style="62" customWidth="1"/>
    <col min="7959" max="7960" width="3.75" style="62" customWidth="1"/>
    <col min="7961" max="7962" width="9.875" style="62" customWidth="1"/>
    <col min="7963" max="7963" width="6.5" style="62" customWidth="1"/>
    <col min="7964" max="7964" width="9" style="62" customWidth="1"/>
    <col min="7965" max="7965" width="14.875" style="62" bestFit="1" customWidth="1"/>
    <col min="7966" max="8192" width="9" style="62"/>
    <col min="8193" max="8193" width="3.125" style="62" customWidth="1"/>
    <col min="8194" max="8194" width="8.25" style="62" customWidth="1"/>
    <col min="8195" max="8197" width="9.125" style="62" customWidth="1"/>
    <col min="8198" max="8202" width="6.5" style="62" customWidth="1"/>
    <col min="8203" max="8204" width="3" style="62" customWidth="1"/>
    <col min="8205" max="8205" width="7.25" style="62" customWidth="1"/>
    <col min="8206" max="8206" width="9.5" style="62" customWidth="1"/>
    <col min="8207" max="8208" width="3.75" style="62" customWidth="1"/>
    <col min="8209" max="8209" width="7.125" style="62" customWidth="1"/>
    <col min="8210" max="8210" width="6.5" style="62" customWidth="1"/>
    <col min="8211" max="8211" width="3.75" style="62" customWidth="1"/>
    <col min="8212" max="8212" width="2.25" style="62" customWidth="1"/>
    <col min="8213" max="8213" width="5.625" style="62" customWidth="1"/>
    <col min="8214" max="8214" width="7.625" style="62" customWidth="1"/>
    <col min="8215" max="8216" width="3.75" style="62" customWidth="1"/>
    <col min="8217" max="8218" width="9.875" style="62" customWidth="1"/>
    <col min="8219" max="8219" width="6.5" style="62" customWidth="1"/>
    <col min="8220" max="8220" width="9" style="62" customWidth="1"/>
    <col min="8221" max="8221" width="14.875" style="62" bestFit="1" customWidth="1"/>
    <col min="8222" max="8448" width="9" style="62"/>
    <col min="8449" max="8449" width="3.125" style="62" customWidth="1"/>
    <col min="8450" max="8450" width="8.25" style="62" customWidth="1"/>
    <col min="8451" max="8453" width="9.125" style="62" customWidth="1"/>
    <col min="8454" max="8458" width="6.5" style="62" customWidth="1"/>
    <col min="8459" max="8460" width="3" style="62" customWidth="1"/>
    <col min="8461" max="8461" width="7.25" style="62" customWidth="1"/>
    <col min="8462" max="8462" width="9.5" style="62" customWidth="1"/>
    <col min="8463" max="8464" width="3.75" style="62" customWidth="1"/>
    <col min="8465" max="8465" width="7.125" style="62" customWidth="1"/>
    <col min="8466" max="8466" width="6.5" style="62" customWidth="1"/>
    <col min="8467" max="8467" width="3.75" style="62" customWidth="1"/>
    <col min="8468" max="8468" width="2.25" style="62" customWidth="1"/>
    <col min="8469" max="8469" width="5.625" style="62" customWidth="1"/>
    <col min="8470" max="8470" width="7.625" style="62" customWidth="1"/>
    <col min="8471" max="8472" width="3.75" style="62" customWidth="1"/>
    <col min="8473" max="8474" width="9.875" style="62" customWidth="1"/>
    <col min="8475" max="8475" width="6.5" style="62" customWidth="1"/>
    <col min="8476" max="8476" width="9" style="62" customWidth="1"/>
    <col min="8477" max="8477" width="14.875" style="62" bestFit="1" customWidth="1"/>
    <col min="8478" max="8704" width="9" style="62"/>
    <col min="8705" max="8705" width="3.125" style="62" customWidth="1"/>
    <col min="8706" max="8706" width="8.25" style="62" customWidth="1"/>
    <col min="8707" max="8709" width="9.125" style="62" customWidth="1"/>
    <col min="8710" max="8714" width="6.5" style="62" customWidth="1"/>
    <col min="8715" max="8716" width="3" style="62" customWidth="1"/>
    <col min="8717" max="8717" width="7.25" style="62" customWidth="1"/>
    <col min="8718" max="8718" width="9.5" style="62" customWidth="1"/>
    <col min="8719" max="8720" width="3.75" style="62" customWidth="1"/>
    <col min="8721" max="8721" width="7.125" style="62" customWidth="1"/>
    <col min="8722" max="8722" width="6.5" style="62" customWidth="1"/>
    <col min="8723" max="8723" width="3.75" style="62" customWidth="1"/>
    <col min="8724" max="8724" width="2.25" style="62" customWidth="1"/>
    <col min="8725" max="8725" width="5.625" style="62" customWidth="1"/>
    <col min="8726" max="8726" width="7.625" style="62" customWidth="1"/>
    <col min="8727" max="8728" width="3.75" style="62" customWidth="1"/>
    <col min="8729" max="8730" width="9.875" style="62" customWidth="1"/>
    <col min="8731" max="8731" width="6.5" style="62" customWidth="1"/>
    <col min="8732" max="8732" width="9" style="62" customWidth="1"/>
    <col min="8733" max="8733" width="14.875" style="62" bestFit="1" customWidth="1"/>
    <col min="8734" max="8960" width="9" style="62"/>
    <col min="8961" max="8961" width="3.125" style="62" customWidth="1"/>
    <col min="8962" max="8962" width="8.25" style="62" customWidth="1"/>
    <col min="8963" max="8965" width="9.125" style="62" customWidth="1"/>
    <col min="8966" max="8970" width="6.5" style="62" customWidth="1"/>
    <col min="8971" max="8972" width="3" style="62" customWidth="1"/>
    <col min="8973" max="8973" width="7.25" style="62" customWidth="1"/>
    <col min="8974" max="8974" width="9.5" style="62" customWidth="1"/>
    <col min="8975" max="8976" width="3.75" style="62" customWidth="1"/>
    <col min="8977" max="8977" width="7.125" style="62" customWidth="1"/>
    <col min="8978" max="8978" width="6.5" style="62" customWidth="1"/>
    <col min="8979" max="8979" width="3.75" style="62" customWidth="1"/>
    <col min="8980" max="8980" width="2.25" style="62" customWidth="1"/>
    <col min="8981" max="8981" width="5.625" style="62" customWidth="1"/>
    <col min="8982" max="8982" width="7.625" style="62" customWidth="1"/>
    <col min="8983" max="8984" width="3.75" style="62" customWidth="1"/>
    <col min="8985" max="8986" width="9.875" style="62" customWidth="1"/>
    <col min="8987" max="8987" width="6.5" style="62" customWidth="1"/>
    <col min="8988" max="8988" width="9" style="62" customWidth="1"/>
    <col min="8989" max="8989" width="14.875" style="62" bestFit="1" customWidth="1"/>
    <col min="8990" max="9216" width="9" style="62"/>
    <col min="9217" max="9217" width="3.125" style="62" customWidth="1"/>
    <col min="9218" max="9218" width="8.25" style="62" customWidth="1"/>
    <col min="9219" max="9221" width="9.125" style="62" customWidth="1"/>
    <col min="9222" max="9226" width="6.5" style="62" customWidth="1"/>
    <col min="9227" max="9228" width="3" style="62" customWidth="1"/>
    <col min="9229" max="9229" width="7.25" style="62" customWidth="1"/>
    <col min="9230" max="9230" width="9.5" style="62" customWidth="1"/>
    <col min="9231" max="9232" width="3.75" style="62" customWidth="1"/>
    <col min="9233" max="9233" width="7.125" style="62" customWidth="1"/>
    <col min="9234" max="9234" width="6.5" style="62" customWidth="1"/>
    <col min="9235" max="9235" width="3.75" style="62" customWidth="1"/>
    <col min="9236" max="9236" width="2.25" style="62" customWidth="1"/>
    <col min="9237" max="9237" width="5.625" style="62" customWidth="1"/>
    <col min="9238" max="9238" width="7.625" style="62" customWidth="1"/>
    <col min="9239" max="9240" width="3.75" style="62" customWidth="1"/>
    <col min="9241" max="9242" width="9.875" style="62" customWidth="1"/>
    <col min="9243" max="9243" width="6.5" style="62" customWidth="1"/>
    <col min="9244" max="9244" width="9" style="62" customWidth="1"/>
    <col min="9245" max="9245" width="14.875" style="62" bestFit="1" customWidth="1"/>
    <col min="9246" max="9472" width="9" style="62"/>
    <col min="9473" max="9473" width="3.125" style="62" customWidth="1"/>
    <col min="9474" max="9474" width="8.25" style="62" customWidth="1"/>
    <col min="9475" max="9477" width="9.125" style="62" customWidth="1"/>
    <col min="9478" max="9482" width="6.5" style="62" customWidth="1"/>
    <col min="9483" max="9484" width="3" style="62" customWidth="1"/>
    <col min="9485" max="9485" width="7.25" style="62" customWidth="1"/>
    <col min="9486" max="9486" width="9.5" style="62" customWidth="1"/>
    <col min="9487" max="9488" width="3.75" style="62" customWidth="1"/>
    <col min="9489" max="9489" width="7.125" style="62" customWidth="1"/>
    <col min="9490" max="9490" width="6.5" style="62" customWidth="1"/>
    <col min="9491" max="9491" width="3.75" style="62" customWidth="1"/>
    <col min="9492" max="9492" width="2.25" style="62" customWidth="1"/>
    <col min="9493" max="9493" width="5.625" style="62" customWidth="1"/>
    <col min="9494" max="9494" width="7.625" style="62" customWidth="1"/>
    <col min="9495" max="9496" width="3.75" style="62" customWidth="1"/>
    <col min="9497" max="9498" width="9.875" style="62" customWidth="1"/>
    <col min="9499" max="9499" width="6.5" style="62" customWidth="1"/>
    <col min="9500" max="9500" width="9" style="62" customWidth="1"/>
    <col min="9501" max="9501" width="14.875" style="62" bestFit="1" customWidth="1"/>
    <col min="9502" max="9728" width="9" style="62"/>
    <col min="9729" max="9729" width="3.125" style="62" customWidth="1"/>
    <col min="9730" max="9730" width="8.25" style="62" customWidth="1"/>
    <col min="9731" max="9733" width="9.125" style="62" customWidth="1"/>
    <col min="9734" max="9738" width="6.5" style="62" customWidth="1"/>
    <col min="9739" max="9740" width="3" style="62" customWidth="1"/>
    <col min="9741" max="9741" width="7.25" style="62" customWidth="1"/>
    <col min="9742" max="9742" width="9.5" style="62" customWidth="1"/>
    <col min="9743" max="9744" width="3.75" style="62" customWidth="1"/>
    <col min="9745" max="9745" width="7.125" style="62" customWidth="1"/>
    <col min="9746" max="9746" width="6.5" style="62" customWidth="1"/>
    <col min="9747" max="9747" width="3.75" style="62" customWidth="1"/>
    <col min="9748" max="9748" width="2.25" style="62" customWidth="1"/>
    <col min="9749" max="9749" width="5.625" style="62" customWidth="1"/>
    <col min="9750" max="9750" width="7.625" style="62" customWidth="1"/>
    <col min="9751" max="9752" width="3.75" style="62" customWidth="1"/>
    <col min="9753" max="9754" width="9.875" style="62" customWidth="1"/>
    <col min="9755" max="9755" width="6.5" style="62" customWidth="1"/>
    <col min="9756" max="9756" width="9" style="62" customWidth="1"/>
    <col min="9757" max="9757" width="14.875" style="62" bestFit="1" customWidth="1"/>
    <col min="9758" max="9984" width="9" style="62"/>
    <col min="9985" max="9985" width="3.125" style="62" customWidth="1"/>
    <col min="9986" max="9986" width="8.25" style="62" customWidth="1"/>
    <col min="9987" max="9989" width="9.125" style="62" customWidth="1"/>
    <col min="9990" max="9994" width="6.5" style="62" customWidth="1"/>
    <col min="9995" max="9996" width="3" style="62" customWidth="1"/>
    <col min="9997" max="9997" width="7.25" style="62" customWidth="1"/>
    <col min="9998" max="9998" width="9.5" style="62" customWidth="1"/>
    <col min="9999" max="10000" width="3.75" style="62" customWidth="1"/>
    <col min="10001" max="10001" width="7.125" style="62" customWidth="1"/>
    <col min="10002" max="10002" width="6.5" style="62" customWidth="1"/>
    <col min="10003" max="10003" width="3.75" style="62" customWidth="1"/>
    <col min="10004" max="10004" width="2.25" style="62" customWidth="1"/>
    <col min="10005" max="10005" width="5.625" style="62" customWidth="1"/>
    <col min="10006" max="10006" width="7.625" style="62" customWidth="1"/>
    <col min="10007" max="10008" width="3.75" style="62" customWidth="1"/>
    <col min="10009" max="10010" width="9.875" style="62" customWidth="1"/>
    <col min="10011" max="10011" width="6.5" style="62" customWidth="1"/>
    <col min="10012" max="10012" width="9" style="62" customWidth="1"/>
    <col min="10013" max="10013" width="14.875" style="62" bestFit="1" customWidth="1"/>
    <col min="10014" max="10240" width="9" style="62"/>
    <col min="10241" max="10241" width="3.125" style="62" customWidth="1"/>
    <col min="10242" max="10242" width="8.25" style="62" customWidth="1"/>
    <col min="10243" max="10245" width="9.125" style="62" customWidth="1"/>
    <col min="10246" max="10250" width="6.5" style="62" customWidth="1"/>
    <col min="10251" max="10252" width="3" style="62" customWidth="1"/>
    <col min="10253" max="10253" width="7.25" style="62" customWidth="1"/>
    <col min="10254" max="10254" width="9.5" style="62" customWidth="1"/>
    <col min="10255" max="10256" width="3.75" style="62" customWidth="1"/>
    <col min="10257" max="10257" width="7.125" style="62" customWidth="1"/>
    <col min="10258" max="10258" width="6.5" style="62" customWidth="1"/>
    <col min="10259" max="10259" width="3.75" style="62" customWidth="1"/>
    <col min="10260" max="10260" width="2.25" style="62" customWidth="1"/>
    <col min="10261" max="10261" width="5.625" style="62" customWidth="1"/>
    <col min="10262" max="10262" width="7.625" style="62" customWidth="1"/>
    <col min="10263" max="10264" width="3.75" style="62" customWidth="1"/>
    <col min="10265" max="10266" width="9.875" style="62" customWidth="1"/>
    <col min="10267" max="10267" width="6.5" style="62" customWidth="1"/>
    <col min="10268" max="10268" width="9" style="62" customWidth="1"/>
    <col min="10269" max="10269" width="14.875" style="62" bestFit="1" customWidth="1"/>
    <col min="10270" max="10496" width="9" style="62"/>
    <col min="10497" max="10497" width="3.125" style="62" customWidth="1"/>
    <col min="10498" max="10498" width="8.25" style="62" customWidth="1"/>
    <col min="10499" max="10501" width="9.125" style="62" customWidth="1"/>
    <col min="10502" max="10506" width="6.5" style="62" customWidth="1"/>
    <col min="10507" max="10508" width="3" style="62" customWidth="1"/>
    <col min="10509" max="10509" width="7.25" style="62" customWidth="1"/>
    <col min="10510" max="10510" width="9.5" style="62" customWidth="1"/>
    <col min="10511" max="10512" width="3.75" style="62" customWidth="1"/>
    <col min="10513" max="10513" width="7.125" style="62" customWidth="1"/>
    <col min="10514" max="10514" width="6.5" style="62" customWidth="1"/>
    <col min="10515" max="10515" width="3.75" style="62" customWidth="1"/>
    <col min="10516" max="10516" width="2.25" style="62" customWidth="1"/>
    <col min="10517" max="10517" width="5.625" style="62" customWidth="1"/>
    <col min="10518" max="10518" width="7.625" style="62" customWidth="1"/>
    <col min="10519" max="10520" width="3.75" style="62" customWidth="1"/>
    <col min="10521" max="10522" width="9.875" style="62" customWidth="1"/>
    <col min="10523" max="10523" width="6.5" style="62" customWidth="1"/>
    <col min="10524" max="10524" width="9" style="62" customWidth="1"/>
    <col min="10525" max="10525" width="14.875" style="62" bestFit="1" customWidth="1"/>
    <col min="10526" max="10752" width="9" style="62"/>
    <col min="10753" max="10753" width="3.125" style="62" customWidth="1"/>
    <col min="10754" max="10754" width="8.25" style="62" customWidth="1"/>
    <col min="10755" max="10757" width="9.125" style="62" customWidth="1"/>
    <col min="10758" max="10762" width="6.5" style="62" customWidth="1"/>
    <col min="10763" max="10764" width="3" style="62" customWidth="1"/>
    <col min="10765" max="10765" width="7.25" style="62" customWidth="1"/>
    <col min="10766" max="10766" width="9.5" style="62" customWidth="1"/>
    <col min="10767" max="10768" width="3.75" style="62" customWidth="1"/>
    <col min="10769" max="10769" width="7.125" style="62" customWidth="1"/>
    <col min="10770" max="10770" width="6.5" style="62" customWidth="1"/>
    <col min="10771" max="10771" width="3.75" style="62" customWidth="1"/>
    <col min="10772" max="10772" width="2.25" style="62" customWidth="1"/>
    <col min="10773" max="10773" width="5.625" style="62" customWidth="1"/>
    <col min="10774" max="10774" width="7.625" style="62" customWidth="1"/>
    <col min="10775" max="10776" width="3.75" style="62" customWidth="1"/>
    <col min="10777" max="10778" width="9.875" style="62" customWidth="1"/>
    <col min="10779" max="10779" width="6.5" style="62" customWidth="1"/>
    <col min="10780" max="10780" width="9" style="62" customWidth="1"/>
    <col min="10781" max="10781" width="14.875" style="62" bestFit="1" customWidth="1"/>
    <col min="10782" max="11008" width="9" style="62"/>
    <col min="11009" max="11009" width="3.125" style="62" customWidth="1"/>
    <col min="11010" max="11010" width="8.25" style="62" customWidth="1"/>
    <col min="11011" max="11013" width="9.125" style="62" customWidth="1"/>
    <col min="11014" max="11018" width="6.5" style="62" customWidth="1"/>
    <col min="11019" max="11020" width="3" style="62" customWidth="1"/>
    <col min="11021" max="11021" width="7.25" style="62" customWidth="1"/>
    <col min="11022" max="11022" width="9.5" style="62" customWidth="1"/>
    <col min="11023" max="11024" width="3.75" style="62" customWidth="1"/>
    <col min="11025" max="11025" width="7.125" style="62" customWidth="1"/>
    <col min="11026" max="11026" width="6.5" style="62" customWidth="1"/>
    <col min="11027" max="11027" width="3.75" style="62" customWidth="1"/>
    <col min="11028" max="11028" width="2.25" style="62" customWidth="1"/>
    <col min="11029" max="11029" width="5.625" style="62" customWidth="1"/>
    <col min="11030" max="11030" width="7.625" style="62" customWidth="1"/>
    <col min="11031" max="11032" width="3.75" style="62" customWidth="1"/>
    <col min="11033" max="11034" width="9.875" style="62" customWidth="1"/>
    <col min="11035" max="11035" width="6.5" style="62" customWidth="1"/>
    <col min="11036" max="11036" width="9" style="62" customWidth="1"/>
    <col min="11037" max="11037" width="14.875" style="62" bestFit="1" customWidth="1"/>
    <col min="11038" max="11264" width="9" style="62"/>
    <col min="11265" max="11265" width="3.125" style="62" customWidth="1"/>
    <col min="11266" max="11266" width="8.25" style="62" customWidth="1"/>
    <col min="11267" max="11269" width="9.125" style="62" customWidth="1"/>
    <col min="11270" max="11274" width="6.5" style="62" customWidth="1"/>
    <col min="11275" max="11276" width="3" style="62" customWidth="1"/>
    <col min="11277" max="11277" width="7.25" style="62" customWidth="1"/>
    <col min="11278" max="11278" width="9.5" style="62" customWidth="1"/>
    <col min="11279" max="11280" width="3.75" style="62" customWidth="1"/>
    <col min="11281" max="11281" width="7.125" style="62" customWidth="1"/>
    <col min="11282" max="11282" width="6.5" style="62" customWidth="1"/>
    <col min="11283" max="11283" width="3.75" style="62" customWidth="1"/>
    <col min="11284" max="11284" width="2.25" style="62" customWidth="1"/>
    <col min="11285" max="11285" width="5.625" style="62" customWidth="1"/>
    <col min="11286" max="11286" width="7.625" style="62" customWidth="1"/>
    <col min="11287" max="11288" width="3.75" style="62" customWidth="1"/>
    <col min="11289" max="11290" width="9.875" style="62" customWidth="1"/>
    <col min="11291" max="11291" width="6.5" style="62" customWidth="1"/>
    <col min="11292" max="11292" width="9" style="62" customWidth="1"/>
    <col min="11293" max="11293" width="14.875" style="62" bestFit="1" customWidth="1"/>
    <col min="11294" max="11520" width="9" style="62"/>
    <col min="11521" max="11521" width="3.125" style="62" customWidth="1"/>
    <col min="11522" max="11522" width="8.25" style="62" customWidth="1"/>
    <col min="11523" max="11525" width="9.125" style="62" customWidth="1"/>
    <col min="11526" max="11530" width="6.5" style="62" customWidth="1"/>
    <col min="11531" max="11532" width="3" style="62" customWidth="1"/>
    <col min="11533" max="11533" width="7.25" style="62" customWidth="1"/>
    <col min="11534" max="11534" width="9.5" style="62" customWidth="1"/>
    <col min="11535" max="11536" width="3.75" style="62" customWidth="1"/>
    <col min="11537" max="11537" width="7.125" style="62" customWidth="1"/>
    <col min="11538" max="11538" width="6.5" style="62" customWidth="1"/>
    <col min="11539" max="11539" width="3.75" style="62" customWidth="1"/>
    <col min="11540" max="11540" width="2.25" style="62" customWidth="1"/>
    <col min="11541" max="11541" width="5.625" style="62" customWidth="1"/>
    <col min="11542" max="11542" width="7.625" style="62" customWidth="1"/>
    <col min="11543" max="11544" width="3.75" style="62" customWidth="1"/>
    <col min="11545" max="11546" width="9.875" style="62" customWidth="1"/>
    <col min="11547" max="11547" width="6.5" style="62" customWidth="1"/>
    <col min="11548" max="11548" width="9" style="62" customWidth="1"/>
    <col min="11549" max="11549" width="14.875" style="62" bestFit="1" customWidth="1"/>
    <col min="11550" max="11776" width="9" style="62"/>
    <col min="11777" max="11777" width="3.125" style="62" customWidth="1"/>
    <col min="11778" max="11778" width="8.25" style="62" customWidth="1"/>
    <col min="11779" max="11781" width="9.125" style="62" customWidth="1"/>
    <col min="11782" max="11786" width="6.5" style="62" customWidth="1"/>
    <col min="11787" max="11788" width="3" style="62" customWidth="1"/>
    <col min="11789" max="11789" width="7.25" style="62" customWidth="1"/>
    <col min="11790" max="11790" width="9.5" style="62" customWidth="1"/>
    <col min="11791" max="11792" width="3.75" style="62" customWidth="1"/>
    <col min="11793" max="11793" width="7.125" style="62" customWidth="1"/>
    <col min="11794" max="11794" width="6.5" style="62" customWidth="1"/>
    <col min="11795" max="11795" width="3.75" style="62" customWidth="1"/>
    <col min="11796" max="11796" width="2.25" style="62" customWidth="1"/>
    <col min="11797" max="11797" width="5.625" style="62" customWidth="1"/>
    <col min="11798" max="11798" width="7.625" style="62" customWidth="1"/>
    <col min="11799" max="11800" width="3.75" style="62" customWidth="1"/>
    <col min="11801" max="11802" width="9.875" style="62" customWidth="1"/>
    <col min="11803" max="11803" width="6.5" style="62" customWidth="1"/>
    <col min="11804" max="11804" width="9" style="62" customWidth="1"/>
    <col min="11805" max="11805" width="14.875" style="62" bestFit="1" customWidth="1"/>
    <col min="11806" max="12032" width="9" style="62"/>
    <col min="12033" max="12033" width="3.125" style="62" customWidth="1"/>
    <col min="12034" max="12034" width="8.25" style="62" customWidth="1"/>
    <col min="12035" max="12037" width="9.125" style="62" customWidth="1"/>
    <col min="12038" max="12042" width="6.5" style="62" customWidth="1"/>
    <col min="12043" max="12044" width="3" style="62" customWidth="1"/>
    <col min="12045" max="12045" width="7.25" style="62" customWidth="1"/>
    <col min="12046" max="12046" width="9.5" style="62" customWidth="1"/>
    <col min="12047" max="12048" width="3.75" style="62" customWidth="1"/>
    <col min="12049" max="12049" width="7.125" style="62" customWidth="1"/>
    <col min="12050" max="12050" width="6.5" style="62" customWidth="1"/>
    <col min="12051" max="12051" width="3.75" style="62" customWidth="1"/>
    <col min="12052" max="12052" width="2.25" style="62" customWidth="1"/>
    <col min="12053" max="12053" width="5.625" style="62" customWidth="1"/>
    <col min="12054" max="12054" width="7.625" style="62" customWidth="1"/>
    <col min="12055" max="12056" width="3.75" style="62" customWidth="1"/>
    <col min="12057" max="12058" width="9.875" style="62" customWidth="1"/>
    <col min="12059" max="12059" width="6.5" style="62" customWidth="1"/>
    <col min="12060" max="12060" width="9" style="62" customWidth="1"/>
    <col min="12061" max="12061" width="14.875" style="62" bestFit="1" customWidth="1"/>
    <col min="12062" max="12288" width="9" style="62"/>
    <col min="12289" max="12289" width="3.125" style="62" customWidth="1"/>
    <col min="12290" max="12290" width="8.25" style="62" customWidth="1"/>
    <col min="12291" max="12293" width="9.125" style="62" customWidth="1"/>
    <col min="12294" max="12298" width="6.5" style="62" customWidth="1"/>
    <col min="12299" max="12300" width="3" style="62" customWidth="1"/>
    <col min="12301" max="12301" width="7.25" style="62" customWidth="1"/>
    <col min="12302" max="12302" width="9.5" style="62" customWidth="1"/>
    <col min="12303" max="12304" width="3.75" style="62" customWidth="1"/>
    <col min="12305" max="12305" width="7.125" style="62" customWidth="1"/>
    <col min="12306" max="12306" width="6.5" style="62" customWidth="1"/>
    <col min="12307" max="12307" width="3.75" style="62" customWidth="1"/>
    <col min="12308" max="12308" width="2.25" style="62" customWidth="1"/>
    <col min="12309" max="12309" width="5.625" style="62" customWidth="1"/>
    <col min="12310" max="12310" width="7.625" style="62" customWidth="1"/>
    <col min="12311" max="12312" width="3.75" style="62" customWidth="1"/>
    <col min="12313" max="12314" width="9.875" style="62" customWidth="1"/>
    <col min="12315" max="12315" width="6.5" style="62" customWidth="1"/>
    <col min="12316" max="12316" width="9" style="62" customWidth="1"/>
    <col min="12317" max="12317" width="14.875" style="62" bestFit="1" customWidth="1"/>
    <col min="12318" max="12544" width="9" style="62"/>
    <col min="12545" max="12545" width="3.125" style="62" customWidth="1"/>
    <col min="12546" max="12546" width="8.25" style="62" customWidth="1"/>
    <col min="12547" max="12549" width="9.125" style="62" customWidth="1"/>
    <col min="12550" max="12554" width="6.5" style="62" customWidth="1"/>
    <col min="12555" max="12556" width="3" style="62" customWidth="1"/>
    <col min="12557" max="12557" width="7.25" style="62" customWidth="1"/>
    <col min="12558" max="12558" width="9.5" style="62" customWidth="1"/>
    <col min="12559" max="12560" width="3.75" style="62" customWidth="1"/>
    <col min="12561" max="12561" width="7.125" style="62" customWidth="1"/>
    <col min="12562" max="12562" width="6.5" style="62" customWidth="1"/>
    <col min="12563" max="12563" width="3.75" style="62" customWidth="1"/>
    <col min="12564" max="12564" width="2.25" style="62" customWidth="1"/>
    <col min="12565" max="12565" width="5.625" style="62" customWidth="1"/>
    <col min="12566" max="12566" width="7.625" style="62" customWidth="1"/>
    <col min="12567" max="12568" width="3.75" style="62" customWidth="1"/>
    <col min="12569" max="12570" width="9.875" style="62" customWidth="1"/>
    <col min="12571" max="12571" width="6.5" style="62" customWidth="1"/>
    <col min="12572" max="12572" width="9" style="62" customWidth="1"/>
    <col min="12573" max="12573" width="14.875" style="62" bestFit="1" customWidth="1"/>
    <col min="12574" max="12800" width="9" style="62"/>
    <col min="12801" max="12801" width="3.125" style="62" customWidth="1"/>
    <col min="12802" max="12802" width="8.25" style="62" customWidth="1"/>
    <col min="12803" max="12805" width="9.125" style="62" customWidth="1"/>
    <col min="12806" max="12810" width="6.5" style="62" customWidth="1"/>
    <col min="12811" max="12812" width="3" style="62" customWidth="1"/>
    <col min="12813" max="12813" width="7.25" style="62" customWidth="1"/>
    <col min="12814" max="12814" width="9.5" style="62" customWidth="1"/>
    <col min="12815" max="12816" width="3.75" style="62" customWidth="1"/>
    <col min="12817" max="12817" width="7.125" style="62" customWidth="1"/>
    <col min="12818" max="12818" width="6.5" style="62" customWidth="1"/>
    <col min="12819" max="12819" width="3.75" style="62" customWidth="1"/>
    <col min="12820" max="12820" width="2.25" style="62" customWidth="1"/>
    <col min="12821" max="12821" width="5.625" style="62" customWidth="1"/>
    <col min="12822" max="12822" width="7.625" style="62" customWidth="1"/>
    <col min="12823" max="12824" width="3.75" style="62" customWidth="1"/>
    <col min="12825" max="12826" width="9.875" style="62" customWidth="1"/>
    <col min="12827" max="12827" width="6.5" style="62" customWidth="1"/>
    <col min="12828" max="12828" width="9" style="62" customWidth="1"/>
    <col min="12829" max="12829" width="14.875" style="62" bestFit="1" customWidth="1"/>
    <col min="12830" max="13056" width="9" style="62"/>
    <col min="13057" max="13057" width="3.125" style="62" customWidth="1"/>
    <col min="13058" max="13058" width="8.25" style="62" customWidth="1"/>
    <col min="13059" max="13061" width="9.125" style="62" customWidth="1"/>
    <col min="13062" max="13066" width="6.5" style="62" customWidth="1"/>
    <col min="13067" max="13068" width="3" style="62" customWidth="1"/>
    <col min="13069" max="13069" width="7.25" style="62" customWidth="1"/>
    <col min="13070" max="13070" width="9.5" style="62" customWidth="1"/>
    <col min="13071" max="13072" width="3.75" style="62" customWidth="1"/>
    <col min="13073" max="13073" width="7.125" style="62" customWidth="1"/>
    <col min="13074" max="13074" width="6.5" style="62" customWidth="1"/>
    <col min="13075" max="13075" width="3.75" style="62" customWidth="1"/>
    <col min="13076" max="13076" width="2.25" style="62" customWidth="1"/>
    <col min="13077" max="13077" width="5.625" style="62" customWidth="1"/>
    <col min="13078" max="13078" width="7.625" style="62" customWidth="1"/>
    <col min="13079" max="13080" width="3.75" style="62" customWidth="1"/>
    <col min="13081" max="13082" width="9.875" style="62" customWidth="1"/>
    <col min="13083" max="13083" width="6.5" style="62" customWidth="1"/>
    <col min="13084" max="13084" width="9" style="62" customWidth="1"/>
    <col min="13085" max="13085" width="14.875" style="62" bestFit="1" customWidth="1"/>
    <col min="13086" max="13312" width="9" style="62"/>
    <col min="13313" max="13313" width="3.125" style="62" customWidth="1"/>
    <col min="13314" max="13314" width="8.25" style="62" customWidth="1"/>
    <col min="13315" max="13317" width="9.125" style="62" customWidth="1"/>
    <col min="13318" max="13322" width="6.5" style="62" customWidth="1"/>
    <col min="13323" max="13324" width="3" style="62" customWidth="1"/>
    <col min="13325" max="13325" width="7.25" style="62" customWidth="1"/>
    <col min="13326" max="13326" width="9.5" style="62" customWidth="1"/>
    <col min="13327" max="13328" width="3.75" style="62" customWidth="1"/>
    <col min="13329" max="13329" width="7.125" style="62" customWidth="1"/>
    <col min="13330" max="13330" width="6.5" style="62" customWidth="1"/>
    <col min="13331" max="13331" width="3.75" style="62" customWidth="1"/>
    <col min="13332" max="13332" width="2.25" style="62" customWidth="1"/>
    <col min="13333" max="13333" width="5.625" style="62" customWidth="1"/>
    <col min="13334" max="13334" width="7.625" style="62" customWidth="1"/>
    <col min="13335" max="13336" width="3.75" style="62" customWidth="1"/>
    <col min="13337" max="13338" width="9.875" style="62" customWidth="1"/>
    <col min="13339" max="13339" width="6.5" style="62" customWidth="1"/>
    <col min="13340" max="13340" width="9" style="62" customWidth="1"/>
    <col min="13341" max="13341" width="14.875" style="62" bestFit="1" customWidth="1"/>
    <col min="13342" max="13568" width="9" style="62"/>
    <col min="13569" max="13569" width="3.125" style="62" customWidth="1"/>
    <col min="13570" max="13570" width="8.25" style="62" customWidth="1"/>
    <col min="13571" max="13573" width="9.125" style="62" customWidth="1"/>
    <col min="13574" max="13578" width="6.5" style="62" customWidth="1"/>
    <col min="13579" max="13580" width="3" style="62" customWidth="1"/>
    <col min="13581" max="13581" width="7.25" style="62" customWidth="1"/>
    <col min="13582" max="13582" width="9.5" style="62" customWidth="1"/>
    <col min="13583" max="13584" width="3.75" style="62" customWidth="1"/>
    <col min="13585" max="13585" width="7.125" style="62" customWidth="1"/>
    <col min="13586" max="13586" width="6.5" style="62" customWidth="1"/>
    <col min="13587" max="13587" width="3.75" style="62" customWidth="1"/>
    <col min="13588" max="13588" width="2.25" style="62" customWidth="1"/>
    <col min="13589" max="13589" width="5.625" style="62" customWidth="1"/>
    <col min="13590" max="13590" width="7.625" style="62" customWidth="1"/>
    <col min="13591" max="13592" width="3.75" style="62" customWidth="1"/>
    <col min="13593" max="13594" width="9.875" style="62" customWidth="1"/>
    <col min="13595" max="13595" width="6.5" style="62" customWidth="1"/>
    <col min="13596" max="13596" width="9" style="62" customWidth="1"/>
    <col min="13597" max="13597" width="14.875" style="62" bestFit="1" customWidth="1"/>
    <col min="13598" max="13824" width="9" style="62"/>
    <col min="13825" max="13825" width="3.125" style="62" customWidth="1"/>
    <col min="13826" max="13826" width="8.25" style="62" customWidth="1"/>
    <col min="13827" max="13829" width="9.125" style="62" customWidth="1"/>
    <col min="13830" max="13834" width="6.5" style="62" customWidth="1"/>
    <col min="13835" max="13836" width="3" style="62" customWidth="1"/>
    <col min="13837" max="13837" width="7.25" style="62" customWidth="1"/>
    <col min="13838" max="13838" width="9.5" style="62" customWidth="1"/>
    <col min="13839" max="13840" width="3.75" style="62" customWidth="1"/>
    <col min="13841" max="13841" width="7.125" style="62" customWidth="1"/>
    <col min="13842" max="13842" width="6.5" style="62" customWidth="1"/>
    <col min="13843" max="13843" width="3.75" style="62" customWidth="1"/>
    <col min="13844" max="13844" width="2.25" style="62" customWidth="1"/>
    <col min="13845" max="13845" width="5.625" style="62" customWidth="1"/>
    <col min="13846" max="13846" width="7.625" style="62" customWidth="1"/>
    <col min="13847" max="13848" width="3.75" style="62" customWidth="1"/>
    <col min="13849" max="13850" width="9.875" style="62" customWidth="1"/>
    <col min="13851" max="13851" width="6.5" style="62" customWidth="1"/>
    <col min="13852" max="13852" width="9" style="62" customWidth="1"/>
    <col min="13853" max="13853" width="14.875" style="62" bestFit="1" customWidth="1"/>
    <col min="13854" max="14080" width="9" style="62"/>
    <col min="14081" max="14081" width="3.125" style="62" customWidth="1"/>
    <col min="14082" max="14082" width="8.25" style="62" customWidth="1"/>
    <col min="14083" max="14085" width="9.125" style="62" customWidth="1"/>
    <col min="14086" max="14090" width="6.5" style="62" customWidth="1"/>
    <col min="14091" max="14092" width="3" style="62" customWidth="1"/>
    <col min="14093" max="14093" width="7.25" style="62" customWidth="1"/>
    <col min="14094" max="14094" width="9.5" style="62" customWidth="1"/>
    <col min="14095" max="14096" width="3.75" style="62" customWidth="1"/>
    <col min="14097" max="14097" width="7.125" style="62" customWidth="1"/>
    <col min="14098" max="14098" width="6.5" style="62" customWidth="1"/>
    <col min="14099" max="14099" width="3.75" style="62" customWidth="1"/>
    <col min="14100" max="14100" width="2.25" style="62" customWidth="1"/>
    <col min="14101" max="14101" width="5.625" style="62" customWidth="1"/>
    <col min="14102" max="14102" width="7.625" style="62" customWidth="1"/>
    <col min="14103" max="14104" width="3.75" style="62" customWidth="1"/>
    <col min="14105" max="14106" width="9.875" style="62" customWidth="1"/>
    <col min="14107" max="14107" width="6.5" style="62" customWidth="1"/>
    <col min="14108" max="14108" width="9" style="62" customWidth="1"/>
    <col min="14109" max="14109" width="14.875" style="62" bestFit="1" customWidth="1"/>
    <col min="14110" max="14336" width="9" style="62"/>
    <col min="14337" max="14337" width="3.125" style="62" customWidth="1"/>
    <col min="14338" max="14338" width="8.25" style="62" customWidth="1"/>
    <col min="14339" max="14341" width="9.125" style="62" customWidth="1"/>
    <col min="14342" max="14346" width="6.5" style="62" customWidth="1"/>
    <col min="14347" max="14348" width="3" style="62" customWidth="1"/>
    <col min="14349" max="14349" width="7.25" style="62" customWidth="1"/>
    <col min="14350" max="14350" width="9.5" style="62" customWidth="1"/>
    <col min="14351" max="14352" width="3.75" style="62" customWidth="1"/>
    <col min="14353" max="14353" width="7.125" style="62" customWidth="1"/>
    <col min="14354" max="14354" width="6.5" style="62" customWidth="1"/>
    <col min="14355" max="14355" width="3.75" style="62" customWidth="1"/>
    <col min="14356" max="14356" width="2.25" style="62" customWidth="1"/>
    <col min="14357" max="14357" width="5.625" style="62" customWidth="1"/>
    <col min="14358" max="14358" width="7.625" style="62" customWidth="1"/>
    <col min="14359" max="14360" width="3.75" style="62" customWidth="1"/>
    <col min="14361" max="14362" width="9.875" style="62" customWidth="1"/>
    <col min="14363" max="14363" width="6.5" style="62" customWidth="1"/>
    <col min="14364" max="14364" width="9" style="62" customWidth="1"/>
    <col min="14365" max="14365" width="14.875" style="62" bestFit="1" customWidth="1"/>
    <col min="14366" max="14592" width="9" style="62"/>
    <col min="14593" max="14593" width="3.125" style="62" customWidth="1"/>
    <col min="14594" max="14594" width="8.25" style="62" customWidth="1"/>
    <col min="14595" max="14597" width="9.125" style="62" customWidth="1"/>
    <col min="14598" max="14602" width="6.5" style="62" customWidth="1"/>
    <col min="14603" max="14604" width="3" style="62" customWidth="1"/>
    <col min="14605" max="14605" width="7.25" style="62" customWidth="1"/>
    <col min="14606" max="14606" width="9.5" style="62" customWidth="1"/>
    <col min="14607" max="14608" width="3.75" style="62" customWidth="1"/>
    <col min="14609" max="14609" width="7.125" style="62" customWidth="1"/>
    <col min="14610" max="14610" width="6.5" style="62" customWidth="1"/>
    <col min="14611" max="14611" width="3.75" style="62" customWidth="1"/>
    <col min="14612" max="14612" width="2.25" style="62" customWidth="1"/>
    <col min="14613" max="14613" width="5.625" style="62" customWidth="1"/>
    <col min="14614" max="14614" width="7.625" style="62" customWidth="1"/>
    <col min="14615" max="14616" width="3.75" style="62" customWidth="1"/>
    <col min="14617" max="14618" width="9.875" style="62" customWidth="1"/>
    <col min="14619" max="14619" width="6.5" style="62" customWidth="1"/>
    <col min="14620" max="14620" width="9" style="62" customWidth="1"/>
    <col min="14621" max="14621" width="14.875" style="62" bestFit="1" customWidth="1"/>
    <col min="14622" max="14848" width="9" style="62"/>
    <col min="14849" max="14849" width="3.125" style="62" customWidth="1"/>
    <col min="14850" max="14850" width="8.25" style="62" customWidth="1"/>
    <col min="14851" max="14853" width="9.125" style="62" customWidth="1"/>
    <col min="14854" max="14858" width="6.5" style="62" customWidth="1"/>
    <col min="14859" max="14860" width="3" style="62" customWidth="1"/>
    <col min="14861" max="14861" width="7.25" style="62" customWidth="1"/>
    <col min="14862" max="14862" width="9.5" style="62" customWidth="1"/>
    <col min="14863" max="14864" width="3.75" style="62" customWidth="1"/>
    <col min="14865" max="14865" width="7.125" style="62" customWidth="1"/>
    <col min="14866" max="14866" width="6.5" style="62" customWidth="1"/>
    <col min="14867" max="14867" width="3.75" style="62" customWidth="1"/>
    <col min="14868" max="14868" width="2.25" style="62" customWidth="1"/>
    <col min="14869" max="14869" width="5.625" style="62" customWidth="1"/>
    <col min="14870" max="14870" width="7.625" style="62" customWidth="1"/>
    <col min="14871" max="14872" width="3.75" style="62" customWidth="1"/>
    <col min="14873" max="14874" width="9.875" style="62" customWidth="1"/>
    <col min="14875" max="14875" width="6.5" style="62" customWidth="1"/>
    <col min="14876" max="14876" width="9" style="62" customWidth="1"/>
    <col min="14877" max="14877" width="14.875" style="62" bestFit="1" customWidth="1"/>
    <col min="14878" max="15104" width="9" style="62"/>
    <col min="15105" max="15105" width="3.125" style="62" customWidth="1"/>
    <col min="15106" max="15106" width="8.25" style="62" customWidth="1"/>
    <col min="15107" max="15109" width="9.125" style="62" customWidth="1"/>
    <col min="15110" max="15114" width="6.5" style="62" customWidth="1"/>
    <col min="15115" max="15116" width="3" style="62" customWidth="1"/>
    <col min="15117" max="15117" width="7.25" style="62" customWidth="1"/>
    <col min="15118" max="15118" width="9.5" style="62" customWidth="1"/>
    <col min="15119" max="15120" width="3.75" style="62" customWidth="1"/>
    <col min="15121" max="15121" width="7.125" style="62" customWidth="1"/>
    <col min="15122" max="15122" width="6.5" style="62" customWidth="1"/>
    <col min="15123" max="15123" width="3.75" style="62" customWidth="1"/>
    <col min="15124" max="15124" width="2.25" style="62" customWidth="1"/>
    <col min="15125" max="15125" width="5.625" style="62" customWidth="1"/>
    <col min="15126" max="15126" width="7.625" style="62" customWidth="1"/>
    <col min="15127" max="15128" width="3.75" style="62" customWidth="1"/>
    <col min="15129" max="15130" width="9.875" style="62" customWidth="1"/>
    <col min="15131" max="15131" width="6.5" style="62" customWidth="1"/>
    <col min="15132" max="15132" width="9" style="62" customWidth="1"/>
    <col min="15133" max="15133" width="14.875" style="62" bestFit="1" customWidth="1"/>
    <col min="15134" max="15360" width="9" style="62"/>
    <col min="15361" max="15361" width="3.125" style="62" customWidth="1"/>
    <col min="15362" max="15362" width="8.25" style="62" customWidth="1"/>
    <col min="15363" max="15365" width="9.125" style="62" customWidth="1"/>
    <col min="15366" max="15370" width="6.5" style="62" customWidth="1"/>
    <col min="15371" max="15372" width="3" style="62" customWidth="1"/>
    <col min="15373" max="15373" width="7.25" style="62" customWidth="1"/>
    <col min="15374" max="15374" width="9.5" style="62" customWidth="1"/>
    <col min="15375" max="15376" width="3.75" style="62" customWidth="1"/>
    <col min="15377" max="15377" width="7.125" style="62" customWidth="1"/>
    <col min="15378" max="15378" width="6.5" style="62" customWidth="1"/>
    <col min="15379" max="15379" width="3.75" style="62" customWidth="1"/>
    <col min="15380" max="15380" width="2.25" style="62" customWidth="1"/>
    <col min="15381" max="15381" width="5.625" style="62" customWidth="1"/>
    <col min="15382" max="15382" width="7.625" style="62" customWidth="1"/>
    <col min="15383" max="15384" width="3.75" style="62" customWidth="1"/>
    <col min="15385" max="15386" width="9.875" style="62" customWidth="1"/>
    <col min="15387" max="15387" width="6.5" style="62" customWidth="1"/>
    <col min="15388" max="15388" width="9" style="62" customWidth="1"/>
    <col min="15389" max="15389" width="14.875" style="62" bestFit="1" customWidth="1"/>
    <col min="15390" max="15616" width="9" style="62"/>
    <col min="15617" max="15617" width="3.125" style="62" customWidth="1"/>
    <col min="15618" max="15618" width="8.25" style="62" customWidth="1"/>
    <col min="15619" max="15621" width="9.125" style="62" customWidth="1"/>
    <col min="15622" max="15626" width="6.5" style="62" customWidth="1"/>
    <col min="15627" max="15628" width="3" style="62" customWidth="1"/>
    <col min="15629" max="15629" width="7.25" style="62" customWidth="1"/>
    <col min="15630" max="15630" width="9.5" style="62" customWidth="1"/>
    <col min="15631" max="15632" width="3.75" style="62" customWidth="1"/>
    <col min="15633" max="15633" width="7.125" style="62" customWidth="1"/>
    <col min="15634" max="15634" width="6.5" style="62" customWidth="1"/>
    <col min="15635" max="15635" width="3.75" style="62" customWidth="1"/>
    <col min="15636" max="15636" width="2.25" style="62" customWidth="1"/>
    <col min="15637" max="15637" width="5.625" style="62" customWidth="1"/>
    <col min="15638" max="15638" width="7.625" style="62" customWidth="1"/>
    <col min="15639" max="15640" width="3.75" style="62" customWidth="1"/>
    <col min="15641" max="15642" width="9.875" style="62" customWidth="1"/>
    <col min="15643" max="15643" width="6.5" style="62" customWidth="1"/>
    <col min="15644" max="15644" width="9" style="62" customWidth="1"/>
    <col min="15645" max="15645" width="14.875" style="62" bestFit="1" customWidth="1"/>
    <col min="15646" max="15872" width="9" style="62"/>
    <col min="15873" max="15873" width="3.125" style="62" customWidth="1"/>
    <col min="15874" max="15874" width="8.25" style="62" customWidth="1"/>
    <col min="15875" max="15877" width="9.125" style="62" customWidth="1"/>
    <col min="15878" max="15882" width="6.5" style="62" customWidth="1"/>
    <col min="15883" max="15884" width="3" style="62" customWidth="1"/>
    <col min="15885" max="15885" width="7.25" style="62" customWidth="1"/>
    <col min="15886" max="15886" width="9.5" style="62" customWidth="1"/>
    <col min="15887" max="15888" width="3.75" style="62" customWidth="1"/>
    <col min="15889" max="15889" width="7.125" style="62" customWidth="1"/>
    <col min="15890" max="15890" width="6.5" style="62" customWidth="1"/>
    <col min="15891" max="15891" width="3.75" style="62" customWidth="1"/>
    <col min="15892" max="15892" width="2.25" style="62" customWidth="1"/>
    <col min="15893" max="15893" width="5.625" style="62" customWidth="1"/>
    <col min="15894" max="15894" width="7.625" style="62" customWidth="1"/>
    <col min="15895" max="15896" width="3.75" style="62" customWidth="1"/>
    <col min="15897" max="15898" width="9.875" style="62" customWidth="1"/>
    <col min="15899" max="15899" width="6.5" style="62" customWidth="1"/>
    <col min="15900" max="15900" width="9" style="62" customWidth="1"/>
    <col min="15901" max="15901" width="14.875" style="62" bestFit="1" customWidth="1"/>
    <col min="15902" max="16128" width="9" style="62"/>
    <col min="16129" max="16129" width="3.125" style="62" customWidth="1"/>
    <col min="16130" max="16130" width="8.25" style="62" customWidth="1"/>
    <col min="16131" max="16133" width="9.125" style="62" customWidth="1"/>
    <col min="16134" max="16138" width="6.5" style="62" customWidth="1"/>
    <col min="16139" max="16140" width="3" style="62" customWidth="1"/>
    <col min="16141" max="16141" width="7.25" style="62" customWidth="1"/>
    <col min="16142" max="16142" width="9.5" style="62" customWidth="1"/>
    <col min="16143" max="16144" width="3.75" style="62" customWidth="1"/>
    <col min="16145" max="16145" width="7.125" style="62" customWidth="1"/>
    <col min="16146" max="16146" width="6.5" style="62" customWidth="1"/>
    <col min="16147" max="16147" width="3.75" style="62" customWidth="1"/>
    <col min="16148" max="16148" width="2.25" style="62" customWidth="1"/>
    <col min="16149" max="16149" width="5.625" style="62" customWidth="1"/>
    <col min="16150" max="16150" width="7.625" style="62" customWidth="1"/>
    <col min="16151" max="16152" width="3.75" style="62" customWidth="1"/>
    <col min="16153" max="16154" width="9.875" style="62" customWidth="1"/>
    <col min="16155" max="16155" width="6.5" style="62" customWidth="1"/>
    <col min="16156" max="16156" width="9" style="62" customWidth="1"/>
    <col min="16157" max="16157" width="14.875" style="62" bestFit="1" customWidth="1"/>
    <col min="16158" max="16384" width="9" style="62"/>
  </cols>
  <sheetData>
    <row r="1" spans="2:27" ht="7.5" customHeight="1"/>
    <row r="2" spans="2:27" ht="39.950000000000003" customHeight="1">
      <c r="B2" s="129" t="s">
        <v>136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</row>
    <row r="3" spans="2:27" ht="21.95" customHeight="1">
      <c r="B3" s="91"/>
      <c r="U3" s="126"/>
    </row>
    <row r="4" spans="2:27" ht="21.95" customHeight="1">
      <c r="B4" s="186"/>
      <c r="C4" s="186"/>
      <c r="D4" s="186"/>
      <c r="E4" s="186"/>
      <c r="F4" s="186"/>
      <c r="G4" s="125"/>
      <c r="T4" s="124"/>
      <c r="U4" s="128"/>
      <c r="V4" s="127"/>
      <c r="W4" s="124"/>
    </row>
    <row r="5" spans="2:27" ht="21.95" customHeight="1">
      <c r="B5" s="91"/>
    </row>
    <row r="6" spans="2:27" ht="21.75" customHeight="1">
      <c r="B6" s="95"/>
      <c r="C6" s="93"/>
      <c r="D6" s="93"/>
      <c r="E6" s="93"/>
      <c r="F6" s="93"/>
      <c r="G6" s="93"/>
      <c r="H6" s="93"/>
      <c r="I6" s="93"/>
      <c r="J6" s="93"/>
    </row>
    <row r="7" spans="2:27" ht="21.95" customHeight="1">
      <c r="B7" s="95"/>
      <c r="C7" s="93"/>
      <c r="D7" s="96"/>
      <c r="E7" s="93"/>
      <c r="F7" s="93"/>
      <c r="G7" s="93"/>
      <c r="H7" s="93"/>
      <c r="I7" s="93"/>
      <c r="J7" s="93"/>
    </row>
    <row r="8" spans="2:27" ht="21.95" customHeight="1">
      <c r="B8" s="95"/>
      <c r="C8" s="93"/>
      <c r="D8" s="113"/>
      <c r="E8" s="93"/>
      <c r="F8" s="93"/>
      <c r="G8" s="93"/>
    </row>
    <row r="9" spans="2:27" ht="21.95" customHeight="1">
      <c r="B9" s="94" t="s">
        <v>135</v>
      </c>
      <c r="C9" s="92"/>
      <c r="D9" s="92" t="str">
        <f>"일금 " &amp; NUMBERSTRING(ROUND(Y24,0),1) &amp; "원정"</f>
        <v>일금 영원정</v>
      </c>
      <c r="E9" s="92"/>
      <c r="F9" s="92"/>
      <c r="H9" s="130" t="str">
        <f>"( \" &amp; TEXT(Y24,"0,0") &amp;")(부가세포함)"</f>
        <v>( \00)(부가세포함)</v>
      </c>
      <c r="I9" s="130"/>
      <c r="J9" s="130"/>
      <c r="K9" s="130"/>
      <c r="L9" s="130"/>
      <c r="M9" s="130"/>
      <c r="N9" s="130"/>
      <c r="O9" s="130"/>
    </row>
    <row r="10" spans="2:27" ht="21.95" customHeight="1">
      <c r="B10" s="94" t="s">
        <v>134</v>
      </c>
      <c r="C10" s="92"/>
      <c r="D10" s="92" t="s">
        <v>147</v>
      </c>
      <c r="E10" s="93"/>
      <c r="F10" s="93"/>
      <c r="G10" s="93"/>
      <c r="H10" s="93"/>
      <c r="I10" s="93"/>
      <c r="J10" s="92"/>
    </row>
    <row r="11" spans="2:27" ht="6.75" customHeight="1" thickBot="1">
      <c r="B11" s="91"/>
    </row>
    <row r="12" spans="2:27" ht="21.95" customHeight="1">
      <c r="B12" s="131" t="s">
        <v>133</v>
      </c>
      <c r="C12" s="133" t="s">
        <v>132</v>
      </c>
      <c r="D12" s="133"/>
      <c r="E12" s="133"/>
      <c r="F12" s="133" t="s">
        <v>131</v>
      </c>
      <c r="G12" s="133"/>
      <c r="H12" s="133"/>
      <c r="I12" s="133" t="s">
        <v>130</v>
      </c>
      <c r="J12" s="133" t="s">
        <v>129</v>
      </c>
      <c r="K12" s="133" t="s">
        <v>128</v>
      </c>
      <c r="L12" s="133"/>
      <c r="M12" s="133"/>
      <c r="N12" s="133"/>
      <c r="O12" s="133" t="s">
        <v>127</v>
      </c>
      <c r="P12" s="133"/>
      <c r="Q12" s="133"/>
      <c r="R12" s="133"/>
      <c r="S12" s="133" t="s">
        <v>126</v>
      </c>
      <c r="T12" s="133"/>
      <c r="U12" s="133"/>
      <c r="V12" s="133"/>
      <c r="W12" s="133" t="s">
        <v>125</v>
      </c>
      <c r="X12" s="133"/>
      <c r="Y12" s="133"/>
      <c r="Z12" s="133"/>
      <c r="AA12" s="135" t="s">
        <v>124</v>
      </c>
    </row>
    <row r="13" spans="2:27" ht="21.95" customHeight="1">
      <c r="B13" s="132"/>
      <c r="C13" s="134"/>
      <c r="D13" s="134"/>
      <c r="E13" s="134"/>
      <c r="F13" s="134"/>
      <c r="G13" s="134"/>
      <c r="H13" s="134"/>
      <c r="I13" s="134"/>
      <c r="J13" s="134"/>
      <c r="K13" s="134" t="s">
        <v>123</v>
      </c>
      <c r="L13" s="134"/>
      <c r="M13" s="134" t="s">
        <v>122</v>
      </c>
      <c r="N13" s="134"/>
      <c r="O13" s="134" t="s">
        <v>123</v>
      </c>
      <c r="P13" s="134"/>
      <c r="Q13" s="134" t="s">
        <v>122</v>
      </c>
      <c r="R13" s="134"/>
      <c r="S13" s="134" t="s">
        <v>123</v>
      </c>
      <c r="T13" s="134"/>
      <c r="U13" s="134" t="s">
        <v>122</v>
      </c>
      <c r="V13" s="134"/>
      <c r="W13" s="134" t="s">
        <v>123</v>
      </c>
      <c r="X13" s="134"/>
      <c r="Y13" s="134" t="s">
        <v>122</v>
      </c>
      <c r="Z13" s="134"/>
      <c r="AA13" s="136"/>
    </row>
    <row r="14" spans="2:27" ht="21.95" customHeight="1">
      <c r="B14" s="132" t="s">
        <v>121</v>
      </c>
      <c r="C14" s="139" t="str">
        <f>공종별집계표!A5</f>
        <v xml:space="preserve"> 장비설치공사</v>
      </c>
      <c r="D14" s="139"/>
      <c r="E14" s="139"/>
      <c r="F14" s="134"/>
      <c r="G14" s="134"/>
      <c r="H14" s="134"/>
      <c r="I14" s="90" t="s">
        <v>120</v>
      </c>
      <c r="J14" s="88">
        <v>1</v>
      </c>
      <c r="K14" s="134"/>
      <c r="L14" s="134"/>
      <c r="M14" s="137">
        <f>공종별집계표!F5</f>
        <v>0</v>
      </c>
      <c r="N14" s="137"/>
      <c r="O14" s="134"/>
      <c r="P14" s="134"/>
      <c r="Q14" s="137">
        <f>공종별집계표!H5</f>
        <v>0</v>
      </c>
      <c r="R14" s="137"/>
      <c r="S14" s="134"/>
      <c r="T14" s="134"/>
      <c r="U14" s="138">
        <f>공종별집계표!J5</f>
        <v>0</v>
      </c>
      <c r="V14" s="138"/>
      <c r="W14" s="134"/>
      <c r="X14" s="134"/>
      <c r="Y14" s="140">
        <f>SUM(M14+Q14+U14)</f>
        <v>0</v>
      </c>
      <c r="Z14" s="141"/>
      <c r="AA14" s="85"/>
    </row>
    <row r="15" spans="2:27" ht="21.95" customHeight="1">
      <c r="B15" s="132"/>
      <c r="C15" s="139" t="str">
        <f>공종별집계표!A6</f>
        <v xml:space="preserve"> 히트펌프 배관공사</v>
      </c>
      <c r="D15" s="139"/>
      <c r="E15" s="139"/>
      <c r="F15" s="134"/>
      <c r="G15" s="134"/>
      <c r="H15" s="134"/>
      <c r="I15" s="89" t="s">
        <v>120</v>
      </c>
      <c r="J15" s="88">
        <v>1</v>
      </c>
      <c r="K15" s="134"/>
      <c r="L15" s="134"/>
      <c r="M15" s="137">
        <f>공종별집계표!F6</f>
        <v>0</v>
      </c>
      <c r="N15" s="137"/>
      <c r="O15" s="137"/>
      <c r="P15" s="137"/>
      <c r="Q15" s="137">
        <f>공종별집계표!H6</f>
        <v>0</v>
      </c>
      <c r="R15" s="137"/>
      <c r="S15" s="137"/>
      <c r="T15" s="137"/>
      <c r="U15" s="138">
        <f>공종별집계표!J6</f>
        <v>0</v>
      </c>
      <c r="V15" s="138"/>
      <c r="W15" s="134"/>
      <c r="X15" s="134"/>
      <c r="Y15" s="140">
        <f>SUM(M15+Q15+U15)</f>
        <v>0</v>
      </c>
      <c r="Z15" s="141"/>
      <c r="AA15" s="85"/>
    </row>
    <row r="16" spans="2:27" ht="21.95" customHeight="1">
      <c r="B16" s="132"/>
      <c r="C16" s="139"/>
      <c r="D16" s="139"/>
      <c r="E16" s="139"/>
      <c r="F16" s="134"/>
      <c r="G16" s="134"/>
      <c r="H16" s="134"/>
      <c r="I16" s="89"/>
      <c r="J16" s="97"/>
      <c r="K16" s="134"/>
      <c r="L16" s="134"/>
      <c r="M16" s="137">
        <f>공종별집계표!F7</f>
        <v>0</v>
      </c>
      <c r="N16" s="137"/>
      <c r="O16" s="137"/>
      <c r="P16" s="137"/>
      <c r="Q16" s="137">
        <f>공종별집계표!H7</f>
        <v>0</v>
      </c>
      <c r="R16" s="137"/>
      <c r="S16" s="137"/>
      <c r="T16" s="137"/>
      <c r="U16" s="138">
        <f>공종별집계표!J7</f>
        <v>0</v>
      </c>
      <c r="V16" s="138"/>
      <c r="W16" s="134"/>
      <c r="X16" s="134"/>
      <c r="Y16" s="140">
        <f>SUM(M16+Q16+U16)</f>
        <v>0</v>
      </c>
      <c r="Z16" s="141"/>
      <c r="AA16" s="85"/>
    </row>
    <row r="17" spans="2:29" ht="21.95" customHeight="1">
      <c r="B17" s="132"/>
      <c r="C17" s="139"/>
      <c r="D17" s="139"/>
      <c r="E17" s="139"/>
      <c r="F17" s="134"/>
      <c r="G17" s="134"/>
      <c r="H17" s="134"/>
      <c r="I17" s="89"/>
      <c r="J17" s="88"/>
      <c r="K17" s="134"/>
      <c r="L17" s="134"/>
      <c r="M17" s="137"/>
      <c r="N17" s="137"/>
      <c r="O17" s="137"/>
      <c r="P17" s="137"/>
      <c r="Q17" s="137"/>
      <c r="R17" s="137"/>
      <c r="S17" s="137"/>
      <c r="T17" s="137"/>
      <c r="U17" s="138"/>
      <c r="V17" s="138"/>
      <c r="W17" s="134"/>
      <c r="X17" s="134"/>
      <c r="Y17" s="140"/>
      <c r="Z17" s="141"/>
      <c r="AA17" s="85"/>
    </row>
    <row r="18" spans="2:29" ht="21.95" customHeight="1">
      <c r="B18" s="132"/>
      <c r="C18" s="142" t="s">
        <v>115</v>
      </c>
      <c r="D18" s="142"/>
      <c r="E18" s="142"/>
      <c r="F18" s="142"/>
      <c r="G18" s="142"/>
      <c r="H18" s="142"/>
      <c r="I18" s="86"/>
      <c r="J18" s="86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4">
        <f>SUM(Y14:Z17)</f>
        <v>0</v>
      </c>
      <c r="Z18" s="145"/>
      <c r="AA18" s="85"/>
    </row>
    <row r="19" spans="2:29" ht="21.95" customHeight="1">
      <c r="B19" s="132" t="s">
        <v>119</v>
      </c>
      <c r="C19" s="146" t="s">
        <v>118</v>
      </c>
      <c r="D19" s="139"/>
      <c r="E19" s="139"/>
      <c r="F19" s="147"/>
      <c r="G19" s="148"/>
      <c r="H19" s="148"/>
      <c r="I19" s="88" t="s">
        <v>116</v>
      </c>
      <c r="J19" s="88">
        <v>1</v>
      </c>
      <c r="K19" s="134"/>
      <c r="L19" s="134"/>
      <c r="M19" s="149">
        <f>원가계산서!D9+원가계산서!D13+원가계산서!D14+원가계산서!D15+원가계산서!D16+원가계산서!D17+원가계산서!D18+원가계산서!D19</f>
        <v>0</v>
      </c>
      <c r="N19" s="149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7">
        <f>SUM(M19)</f>
        <v>0</v>
      </c>
      <c r="Z19" s="137"/>
      <c r="AA19" s="85"/>
    </row>
    <row r="20" spans="2:29" ht="21.95" customHeight="1">
      <c r="B20" s="132"/>
      <c r="C20" s="139" t="s">
        <v>117</v>
      </c>
      <c r="D20" s="139"/>
      <c r="E20" s="139"/>
      <c r="F20" s="134"/>
      <c r="G20" s="134"/>
      <c r="H20" s="134"/>
      <c r="I20" s="88" t="s">
        <v>116</v>
      </c>
      <c r="J20" s="88">
        <v>1</v>
      </c>
      <c r="K20" s="134"/>
      <c r="L20" s="134"/>
      <c r="M20" s="143">
        <f>원가계산서!D26+원가계산서!D27</f>
        <v>0</v>
      </c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7">
        <f>SUM(M20)</f>
        <v>0</v>
      </c>
      <c r="Z20" s="137"/>
      <c r="AA20" s="85"/>
    </row>
    <row r="21" spans="2:29" ht="21.95" customHeight="1">
      <c r="B21" s="132"/>
      <c r="C21" s="134"/>
      <c r="D21" s="134"/>
      <c r="E21" s="134"/>
      <c r="F21" s="134"/>
      <c r="G21" s="134"/>
      <c r="H21" s="134"/>
      <c r="I21" s="88"/>
      <c r="J21" s="88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85"/>
      <c r="AC21" s="87"/>
    </row>
    <row r="22" spans="2:29" ht="21.95" customHeight="1">
      <c r="B22" s="132"/>
      <c r="C22" s="142" t="s">
        <v>115</v>
      </c>
      <c r="D22" s="142"/>
      <c r="E22" s="142"/>
      <c r="F22" s="142"/>
      <c r="G22" s="142"/>
      <c r="H22" s="142"/>
      <c r="I22" s="86"/>
      <c r="J22" s="86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50">
        <f>SUM(Y19:Z21)</f>
        <v>0</v>
      </c>
      <c r="Z22" s="142"/>
      <c r="AA22" s="85"/>
    </row>
    <row r="23" spans="2:29" ht="21.95" customHeight="1" thickBot="1">
      <c r="B23" s="152" t="s">
        <v>114</v>
      </c>
      <c r="C23" s="151"/>
      <c r="D23" s="151"/>
      <c r="E23" s="151"/>
      <c r="F23" s="151"/>
      <c r="G23" s="151"/>
      <c r="H23" s="151"/>
      <c r="I23" s="83"/>
      <c r="J23" s="83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3">
        <f>Y18+Y22</f>
        <v>0</v>
      </c>
      <c r="Z23" s="154"/>
      <c r="AA23" s="84"/>
    </row>
    <row r="24" spans="2:29" ht="21.95" customHeight="1" thickBot="1">
      <c r="B24" s="155" t="s">
        <v>113</v>
      </c>
      <c r="C24" s="151"/>
      <c r="D24" s="151"/>
      <c r="E24" s="151"/>
      <c r="F24" s="151"/>
      <c r="G24" s="151"/>
      <c r="H24" s="151"/>
      <c r="I24" s="83"/>
      <c r="J24" s="83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3">
        <f>원가계산서!D29</f>
        <v>0</v>
      </c>
      <c r="Z24" s="154"/>
      <c r="AA24" s="82"/>
    </row>
    <row r="25" spans="2:29" ht="5.0999999999999996" customHeight="1">
      <c r="B25" s="81"/>
      <c r="C25" s="81"/>
      <c r="D25" s="81"/>
      <c r="E25" s="81"/>
      <c r="F25" s="81"/>
      <c r="G25" s="81"/>
      <c r="H25" s="81"/>
      <c r="I25" s="71"/>
      <c r="J25" s="7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71"/>
    </row>
    <row r="26" spans="2:29" ht="8.25" customHeight="1">
      <c r="B26" s="80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7"/>
    </row>
    <row r="27" spans="2:29" ht="21.95" customHeight="1">
      <c r="B27" s="76" t="s">
        <v>112</v>
      </c>
      <c r="C27" s="68"/>
      <c r="D27" s="68" t="s">
        <v>218</v>
      </c>
      <c r="E27" s="68"/>
      <c r="F27" s="68"/>
      <c r="G27" s="68"/>
      <c r="H27" s="68"/>
      <c r="I27" s="68"/>
      <c r="J27" s="68" t="s">
        <v>219</v>
      </c>
      <c r="K27" s="68"/>
      <c r="L27" s="68"/>
      <c r="M27" s="68"/>
      <c r="N27" s="68"/>
      <c r="O27" s="68"/>
      <c r="P27" s="68"/>
      <c r="Q27" s="73"/>
      <c r="R27" s="73"/>
      <c r="S27" s="75"/>
      <c r="T27" s="71"/>
      <c r="U27" s="73"/>
      <c r="V27" s="73"/>
      <c r="W27" s="74"/>
      <c r="X27" s="73"/>
      <c r="Y27" s="73"/>
      <c r="Z27" s="73"/>
      <c r="AA27" s="67"/>
    </row>
    <row r="28" spans="2:29" ht="21.95" customHeight="1">
      <c r="B28" s="70"/>
      <c r="C28" s="68"/>
      <c r="D28" s="72" t="s">
        <v>146</v>
      </c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9"/>
      <c r="R28" s="68"/>
      <c r="S28" s="71"/>
      <c r="T28" s="71"/>
      <c r="U28" s="68"/>
      <c r="V28" s="68"/>
      <c r="W28" s="68"/>
      <c r="X28" s="68"/>
      <c r="Y28" s="68"/>
      <c r="Z28" s="68"/>
      <c r="AA28" s="67"/>
    </row>
    <row r="29" spans="2:29" ht="21.95" customHeight="1">
      <c r="B29" s="70"/>
      <c r="C29" s="68"/>
      <c r="D29" s="68" t="s">
        <v>222</v>
      </c>
      <c r="E29" s="68"/>
      <c r="F29" s="68" t="s">
        <v>221</v>
      </c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7"/>
    </row>
    <row r="30" spans="2:29" ht="21.95" customHeight="1">
      <c r="B30" s="66"/>
      <c r="C30" s="64"/>
      <c r="D30" s="65" t="s">
        <v>220</v>
      </c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3"/>
    </row>
  </sheetData>
  <mergeCells count="133">
    <mergeCell ref="B23:E23"/>
    <mergeCell ref="F23:H23"/>
    <mergeCell ref="K23:L23"/>
    <mergeCell ref="M23:N23"/>
    <mergeCell ref="O23:P23"/>
    <mergeCell ref="Q23:R23"/>
    <mergeCell ref="S23:T23"/>
    <mergeCell ref="Y24:Z24"/>
    <mergeCell ref="U23:V23"/>
    <mergeCell ref="W23:X23"/>
    <mergeCell ref="Y23:Z23"/>
    <mergeCell ref="B24:E24"/>
    <mergeCell ref="F24:H24"/>
    <mergeCell ref="K24:L24"/>
    <mergeCell ref="M24:N24"/>
    <mergeCell ref="O24:P24"/>
    <mergeCell ref="Q24:R24"/>
    <mergeCell ref="U24:V24"/>
    <mergeCell ref="W24:X24"/>
    <mergeCell ref="K18:L18"/>
    <mergeCell ref="K21:L21"/>
    <mergeCell ref="M21:N21"/>
    <mergeCell ref="O21:P21"/>
    <mergeCell ref="Q21:R21"/>
    <mergeCell ref="S21:T21"/>
    <mergeCell ref="U21:V21"/>
    <mergeCell ref="W21:X21"/>
    <mergeCell ref="S24:T24"/>
    <mergeCell ref="B19:B22"/>
    <mergeCell ref="C19:E19"/>
    <mergeCell ref="F19:H19"/>
    <mergeCell ref="K19:L19"/>
    <mergeCell ref="M19:N19"/>
    <mergeCell ref="O19:P19"/>
    <mergeCell ref="Q19:R19"/>
    <mergeCell ref="S19:T19"/>
    <mergeCell ref="Y21:Z21"/>
    <mergeCell ref="C22:E22"/>
    <mergeCell ref="F22:H22"/>
    <mergeCell ref="K22:L22"/>
    <mergeCell ref="M22:N22"/>
    <mergeCell ref="O22:P22"/>
    <mergeCell ref="Q22:R22"/>
    <mergeCell ref="S22:T22"/>
    <mergeCell ref="U22:V22"/>
    <mergeCell ref="W22:X22"/>
    <mergeCell ref="C21:E21"/>
    <mergeCell ref="F21:H21"/>
    <mergeCell ref="Y22:Z22"/>
    <mergeCell ref="C17:E17"/>
    <mergeCell ref="F17:H17"/>
    <mergeCell ref="K17:L17"/>
    <mergeCell ref="M17:N17"/>
    <mergeCell ref="O17:P17"/>
    <mergeCell ref="U20:V20"/>
    <mergeCell ref="W20:X20"/>
    <mergeCell ref="Y20:Z20"/>
    <mergeCell ref="Y19:Z19"/>
    <mergeCell ref="M18:N18"/>
    <mergeCell ref="O18:P18"/>
    <mergeCell ref="U19:V19"/>
    <mergeCell ref="W19:X19"/>
    <mergeCell ref="C20:E20"/>
    <mergeCell ref="F20:H20"/>
    <mergeCell ref="K20:L20"/>
    <mergeCell ref="M20:N20"/>
    <mergeCell ref="O20:P20"/>
    <mergeCell ref="Q20:R20"/>
    <mergeCell ref="S20:T20"/>
    <mergeCell ref="W18:X18"/>
    <mergeCell ref="Y18:Z18"/>
    <mergeCell ref="C18:E18"/>
    <mergeCell ref="F18:H18"/>
    <mergeCell ref="W15:X15"/>
    <mergeCell ref="Y15:Z15"/>
    <mergeCell ref="B14:B18"/>
    <mergeCell ref="C14:E14"/>
    <mergeCell ref="F14:H14"/>
    <mergeCell ref="K14:L14"/>
    <mergeCell ref="M14:N14"/>
    <mergeCell ref="W14:X14"/>
    <mergeCell ref="Y14:Z14"/>
    <mergeCell ref="C15:E15"/>
    <mergeCell ref="F15:H15"/>
    <mergeCell ref="K15:L15"/>
    <mergeCell ref="M15:N15"/>
    <mergeCell ref="O15:P15"/>
    <mergeCell ref="W16:X16"/>
    <mergeCell ref="Y16:Z16"/>
    <mergeCell ref="Q17:R17"/>
    <mergeCell ref="S17:T17"/>
    <mergeCell ref="U17:V17"/>
    <mergeCell ref="W17:X17"/>
    <mergeCell ref="Y17:Z17"/>
    <mergeCell ref="Q18:R18"/>
    <mergeCell ref="S18:T18"/>
    <mergeCell ref="U18:V18"/>
    <mergeCell ref="S16:T16"/>
    <mergeCell ref="U16:V16"/>
    <mergeCell ref="O14:P14"/>
    <mergeCell ref="Q14:R14"/>
    <mergeCell ref="S14:T14"/>
    <mergeCell ref="U14:V14"/>
    <mergeCell ref="C16:E16"/>
    <mergeCell ref="F16:H16"/>
    <mergeCell ref="K16:L16"/>
    <mergeCell ref="M16:N16"/>
    <mergeCell ref="O16:P16"/>
    <mergeCell ref="Q16:R16"/>
    <mergeCell ref="Q15:R15"/>
    <mergeCell ref="S15:T15"/>
    <mergeCell ref="U15:V15"/>
    <mergeCell ref="B2:AA2"/>
    <mergeCell ref="B4:F4"/>
    <mergeCell ref="H9:O9"/>
    <mergeCell ref="B12:B13"/>
    <mergeCell ref="C12:E13"/>
    <mergeCell ref="F12:H13"/>
    <mergeCell ref="I12:I13"/>
    <mergeCell ref="J12:J13"/>
    <mergeCell ref="K12:N12"/>
    <mergeCell ref="O12:R12"/>
    <mergeCell ref="Y13:Z13"/>
    <mergeCell ref="S12:V12"/>
    <mergeCell ref="W12:Z12"/>
    <mergeCell ref="AA12:AA13"/>
    <mergeCell ref="K13:L13"/>
    <mergeCell ref="M13:N13"/>
    <mergeCell ref="O13:P13"/>
    <mergeCell ref="Q13:R13"/>
    <mergeCell ref="S13:T13"/>
    <mergeCell ref="U13:V13"/>
    <mergeCell ref="W13:X13"/>
  </mergeCells>
  <phoneticPr fontId="131" type="noConversion"/>
  <pageMargins left="0.19685039370078741" right="0.12" top="0.32" bottom="0.19" header="0.31496062992125984" footer="0.15748031496062992"/>
  <pageSetup paperSize="9" scale="7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E36" sqref="E36"/>
    </sheetView>
  </sheetViews>
  <sheetFormatPr defaultColWidth="9.875" defaultRowHeight="13.5"/>
  <cols>
    <col min="1" max="1" width="13.375" style="1" customWidth="1"/>
    <col min="2" max="2" width="12.5" style="1" customWidth="1"/>
    <col min="3" max="3" width="20.375" style="1" bestFit="1" customWidth="1"/>
    <col min="4" max="4" width="17.75" style="1" customWidth="1"/>
    <col min="5" max="5" width="25.75" style="1" customWidth="1"/>
    <col min="6" max="6" width="3.625" style="31" customWidth="1"/>
    <col min="7" max="7" width="5.625" style="1" customWidth="1"/>
    <col min="8" max="8" width="17.375" style="1" customWidth="1"/>
    <col min="9" max="9" width="8.25" style="1" customWidth="1"/>
    <col min="10" max="10" width="9.875" style="1"/>
    <col min="11" max="11" width="12.875" style="1" customWidth="1"/>
    <col min="12" max="12" width="9.875" style="1"/>
    <col min="13" max="13" width="15.5" style="1" bestFit="1" customWidth="1"/>
    <col min="14" max="16384" width="9.875" style="1"/>
  </cols>
  <sheetData>
    <row r="1" spans="1:13" ht="21.75" customHeight="1">
      <c r="A1" s="162" t="s">
        <v>153</v>
      </c>
      <c r="B1" s="162"/>
      <c r="C1" s="162"/>
      <c r="D1" s="162"/>
      <c r="E1" s="158" t="str">
        <f>"금액: 일금" &amp; NUMBERSTRING(ROUND(D29,0),1) &amp; "원정" &amp; " ( \" &amp;TEXT(D29,"0,0") &amp; ")(부가세포함)"</f>
        <v>금액: 일금영원정 ( \00)(부가세포함)</v>
      </c>
      <c r="F1" s="158"/>
      <c r="G1" s="158"/>
      <c r="H1" s="158"/>
      <c r="I1" s="158"/>
    </row>
    <row r="2" spans="1:13" ht="17.100000000000001" customHeight="1">
      <c r="A2" s="161" t="s">
        <v>69</v>
      </c>
      <c r="B2" s="161"/>
      <c r="C2" s="161"/>
      <c r="D2" s="2" t="s">
        <v>70</v>
      </c>
      <c r="E2" s="161" t="s">
        <v>71</v>
      </c>
      <c r="F2" s="161"/>
      <c r="G2" s="161"/>
      <c r="H2" s="156" t="s">
        <v>72</v>
      </c>
      <c r="I2" s="157"/>
    </row>
    <row r="3" spans="1:13" ht="15.95" customHeight="1">
      <c r="A3" s="161" t="s">
        <v>73</v>
      </c>
      <c r="B3" s="161" t="s">
        <v>74</v>
      </c>
      <c r="C3" s="3" t="s">
        <v>75</v>
      </c>
      <c r="D3" s="4">
        <f>공종별집계표!F26</f>
        <v>0</v>
      </c>
      <c r="E3" s="161"/>
      <c r="F3" s="161"/>
      <c r="G3" s="161"/>
      <c r="H3" s="156"/>
      <c r="I3" s="157"/>
    </row>
    <row r="4" spans="1:13" ht="15.95" customHeight="1">
      <c r="A4" s="161"/>
      <c r="B4" s="161"/>
      <c r="C4" s="3" t="s">
        <v>76</v>
      </c>
      <c r="D4" s="4"/>
      <c r="E4" s="161"/>
      <c r="F4" s="161"/>
      <c r="G4" s="161"/>
      <c r="H4" s="156"/>
      <c r="I4" s="157"/>
    </row>
    <row r="5" spans="1:13" ht="15.95" customHeight="1">
      <c r="A5" s="161"/>
      <c r="B5" s="161"/>
      <c r="C5" s="3" t="s">
        <v>77</v>
      </c>
      <c r="D5" s="4"/>
      <c r="E5" s="161"/>
      <c r="F5" s="161"/>
      <c r="G5" s="161"/>
      <c r="H5" s="156"/>
      <c r="I5" s="157"/>
    </row>
    <row r="6" spans="1:13" ht="15.95" customHeight="1">
      <c r="A6" s="161"/>
      <c r="B6" s="161"/>
      <c r="C6" s="3" t="s">
        <v>78</v>
      </c>
      <c r="D6" s="4">
        <f>SUM(D3:D5)</f>
        <v>0</v>
      </c>
      <c r="E6" s="161"/>
      <c r="F6" s="161"/>
      <c r="G6" s="161"/>
      <c r="H6" s="156"/>
      <c r="I6" s="157"/>
    </row>
    <row r="7" spans="1:13" ht="15.95" customHeight="1">
      <c r="A7" s="161"/>
      <c r="B7" s="156"/>
      <c r="C7" s="166"/>
      <c r="D7" s="157"/>
      <c r="E7" s="161"/>
      <c r="F7" s="161"/>
      <c r="G7" s="161"/>
      <c r="H7" s="156"/>
      <c r="I7" s="157"/>
    </row>
    <row r="8" spans="1:13" ht="15.95" customHeight="1">
      <c r="A8" s="161"/>
      <c r="B8" s="161" t="s">
        <v>79</v>
      </c>
      <c r="C8" s="3" t="s">
        <v>80</v>
      </c>
      <c r="D8" s="4">
        <f>공종별집계표!H26</f>
        <v>0</v>
      </c>
      <c r="E8" s="161"/>
      <c r="F8" s="161"/>
      <c r="G8" s="161"/>
      <c r="H8" s="156"/>
      <c r="I8" s="157"/>
    </row>
    <row r="9" spans="1:13" ht="15.95" customHeight="1">
      <c r="A9" s="161"/>
      <c r="B9" s="161"/>
      <c r="C9" s="3" t="s">
        <v>81</v>
      </c>
      <c r="D9" s="4">
        <f>ROUNDDOWN(D8*G9,0)</f>
        <v>0</v>
      </c>
      <c r="E9" s="29" t="s">
        <v>99</v>
      </c>
      <c r="F9" s="24" t="s">
        <v>100</v>
      </c>
      <c r="G9" s="30">
        <v>0</v>
      </c>
      <c r="H9" s="156"/>
      <c r="I9" s="157"/>
      <c r="M9" s="26"/>
    </row>
    <row r="10" spans="1:13" ht="15.95" customHeight="1">
      <c r="A10" s="161"/>
      <c r="B10" s="161"/>
      <c r="C10" s="3" t="s">
        <v>78</v>
      </c>
      <c r="D10" s="4">
        <f>D8+D9</f>
        <v>0</v>
      </c>
      <c r="E10" s="27"/>
      <c r="F10" s="24"/>
      <c r="G10" s="28"/>
      <c r="H10" s="156"/>
      <c r="I10" s="157"/>
    </row>
    <row r="11" spans="1:13" ht="15.95" customHeight="1">
      <c r="A11" s="161"/>
      <c r="B11" s="156"/>
      <c r="C11" s="166"/>
      <c r="D11" s="157"/>
      <c r="E11" s="27"/>
      <c r="F11" s="24"/>
      <c r="G11" s="28"/>
      <c r="H11" s="156"/>
      <c r="I11" s="157"/>
    </row>
    <row r="12" spans="1:13" ht="15.95" customHeight="1">
      <c r="A12" s="161"/>
      <c r="B12" s="167" t="s">
        <v>82</v>
      </c>
      <c r="C12" s="3" t="s">
        <v>83</v>
      </c>
      <c r="D12" s="4">
        <f>공종별집계표!J26</f>
        <v>0</v>
      </c>
      <c r="E12" s="27"/>
      <c r="F12" s="24"/>
      <c r="G12" s="28"/>
      <c r="H12" s="156"/>
      <c r="I12" s="157"/>
    </row>
    <row r="13" spans="1:13" ht="15.95" customHeight="1">
      <c r="A13" s="161"/>
      <c r="B13" s="168"/>
      <c r="C13" s="3" t="s">
        <v>84</v>
      </c>
      <c r="D13" s="4">
        <f>ROUNDDOWN(D10*G13,0)</f>
        <v>0</v>
      </c>
      <c r="E13" s="29" t="s">
        <v>101</v>
      </c>
      <c r="F13" s="24" t="s">
        <v>100</v>
      </c>
      <c r="G13" s="30">
        <v>0</v>
      </c>
      <c r="H13" s="156"/>
      <c r="I13" s="157"/>
      <c r="K13" s="25"/>
    </row>
    <row r="14" spans="1:13" ht="15.95" customHeight="1">
      <c r="A14" s="161"/>
      <c r="B14" s="168"/>
      <c r="C14" s="3" t="s">
        <v>85</v>
      </c>
      <c r="D14" s="4">
        <f>ROUNDDOWN(D8*G14,0)</f>
        <v>0</v>
      </c>
      <c r="E14" s="29" t="s">
        <v>102</v>
      </c>
      <c r="F14" s="24" t="s">
        <v>100</v>
      </c>
      <c r="G14" s="30">
        <v>0</v>
      </c>
      <c r="H14" s="156"/>
      <c r="I14" s="157"/>
    </row>
    <row r="15" spans="1:13" ht="15.95" customHeight="1">
      <c r="A15" s="161"/>
      <c r="B15" s="168"/>
      <c r="C15" s="3" t="s">
        <v>86</v>
      </c>
      <c r="D15" s="4">
        <f>ROUNDDOWN(D8*G15,0)</f>
        <v>0</v>
      </c>
      <c r="E15" s="29" t="s">
        <v>102</v>
      </c>
      <c r="F15" s="24" t="s">
        <v>100</v>
      </c>
      <c r="G15" s="30">
        <v>0</v>
      </c>
      <c r="H15" s="156"/>
      <c r="I15" s="157"/>
    </row>
    <row r="16" spans="1:13" ht="15.95" customHeight="1">
      <c r="A16" s="161"/>
      <c r="B16" s="168"/>
      <c r="C16" s="3" t="s">
        <v>87</v>
      </c>
      <c r="D16" s="4">
        <f>ROUNDDOWN(D10*G16,0)</f>
        <v>0</v>
      </c>
      <c r="E16" s="29" t="s">
        <v>101</v>
      </c>
      <c r="F16" s="24" t="s">
        <v>100</v>
      </c>
      <c r="G16" s="30">
        <v>0</v>
      </c>
      <c r="H16" s="156"/>
      <c r="I16" s="157"/>
    </row>
    <row r="17" spans="1:13" ht="15.95" customHeight="1">
      <c r="A17" s="161"/>
      <c r="B17" s="168"/>
      <c r="C17" s="3" t="s">
        <v>88</v>
      </c>
      <c r="D17" s="4">
        <f>ROUNDDOWN(D14*G17,0)</f>
        <v>0</v>
      </c>
      <c r="E17" s="29" t="s">
        <v>103</v>
      </c>
      <c r="F17" s="24" t="s">
        <v>100</v>
      </c>
      <c r="G17" s="30">
        <v>0</v>
      </c>
      <c r="H17" s="156"/>
      <c r="I17" s="157"/>
    </row>
    <row r="18" spans="1:13" ht="15.95" customHeight="1">
      <c r="A18" s="161"/>
      <c r="B18" s="168"/>
      <c r="C18" s="3" t="s">
        <v>89</v>
      </c>
      <c r="D18" s="4">
        <f>ROUNDDOWN(D8*G18,0)</f>
        <v>0</v>
      </c>
      <c r="E18" s="29" t="s">
        <v>102</v>
      </c>
      <c r="F18" s="24" t="s">
        <v>100</v>
      </c>
      <c r="G18" s="30">
        <v>0</v>
      </c>
      <c r="H18" s="156"/>
      <c r="I18" s="157"/>
    </row>
    <row r="19" spans="1:13" ht="15.95" customHeight="1">
      <c r="A19" s="161"/>
      <c r="B19" s="168"/>
      <c r="C19" s="3" t="s">
        <v>105</v>
      </c>
      <c r="D19" s="4">
        <f>ROUNDDOWN(((D6+D8)*G19),0)</f>
        <v>0</v>
      </c>
      <c r="E19" s="29" t="s">
        <v>104</v>
      </c>
      <c r="F19" s="24" t="s">
        <v>100</v>
      </c>
      <c r="G19" s="30">
        <v>0</v>
      </c>
      <c r="H19" s="159"/>
      <c r="I19" s="160"/>
    </row>
    <row r="20" spans="1:13" ht="15.95" customHeight="1">
      <c r="A20" s="161"/>
      <c r="B20" s="168"/>
      <c r="C20" s="3" t="s">
        <v>107</v>
      </c>
      <c r="D20" s="4">
        <f>ROUNDDOWN((D6+D12)*G20,0)</f>
        <v>0</v>
      </c>
      <c r="E20" s="29" t="s">
        <v>108</v>
      </c>
      <c r="F20" s="24" t="s">
        <v>100</v>
      </c>
      <c r="G20" s="30">
        <v>0</v>
      </c>
      <c r="H20" s="156"/>
      <c r="I20" s="157"/>
    </row>
    <row r="21" spans="1:13" ht="15.95" customHeight="1">
      <c r="A21" s="161"/>
      <c r="B21" s="168"/>
      <c r="C21" s="3" t="s">
        <v>90</v>
      </c>
      <c r="D21" s="4">
        <f>ROUNDDOWN((D6+D10)*G21,0)</f>
        <v>0</v>
      </c>
      <c r="E21" s="29" t="s">
        <v>108</v>
      </c>
      <c r="F21" s="36" t="s">
        <v>100</v>
      </c>
      <c r="G21" s="30">
        <v>0</v>
      </c>
      <c r="H21" s="156"/>
      <c r="I21" s="157"/>
    </row>
    <row r="22" spans="1:13" ht="15.95" customHeight="1">
      <c r="A22" s="161"/>
      <c r="B22" s="168"/>
      <c r="C22" s="2"/>
      <c r="D22" s="4"/>
      <c r="E22" s="161"/>
      <c r="F22" s="161"/>
      <c r="G22" s="161"/>
      <c r="H22" s="156"/>
      <c r="I22" s="157"/>
    </row>
    <row r="23" spans="1:13" ht="15.95" customHeight="1">
      <c r="A23" s="161"/>
      <c r="B23" s="169"/>
      <c r="C23" s="3" t="s">
        <v>91</v>
      </c>
      <c r="D23" s="4">
        <f>SUM(D12:D22)</f>
        <v>0</v>
      </c>
      <c r="E23" s="161"/>
      <c r="F23" s="161"/>
      <c r="G23" s="161"/>
      <c r="H23" s="156"/>
      <c r="I23" s="157"/>
    </row>
    <row r="24" spans="1:13" ht="15.95" customHeight="1">
      <c r="A24" s="161"/>
      <c r="B24" s="156"/>
      <c r="C24" s="166"/>
      <c r="D24" s="157"/>
      <c r="E24" s="161"/>
      <c r="F24" s="161"/>
      <c r="G24" s="161"/>
      <c r="H24" s="156"/>
      <c r="I24" s="157"/>
    </row>
    <row r="25" spans="1:13" ht="15.95" customHeight="1">
      <c r="A25" s="161"/>
      <c r="B25" s="161" t="s">
        <v>92</v>
      </c>
      <c r="C25" s="161"/>
      <c r="D25" s="4">
        <f>D6+D10+D23</f>
        <v>0</v>
      </c>
      <c r="E25" s="29" t="s">
        <v>110</v>
      </c>
      <c r="F25" s="34"/>
      <c r="G25" s="30"/>
      <c r="H25" s="156"/>
      <c r="I25" s="157"/>
    </row>
    <row r="26" spans="1:13" ht="15.95" customHeight="1">
      <c r="A26" s="161" t="s">
        <v>93</v>
      </c>
      <c r="B26" s="161"/>
      <c r="C26" s="161"/>
      <c r="D26" s="4">
        <f>D25*G26</f>
        <v>0</v>
      </c>
      <c r="E26" s="29" t="s">
        <v>106</v>
      </c>
      <c r="F26" s="24" t="s">
        <v>100</v>
      </c>
      <c r="G26" s="30">
        <v>0</v>
      </c>
      <c r="H26" s="156"/>
      <c r="I26" s="157"/>
    </row>
    <row r="27" spans="1:13" ht="15.95" customHeight="1">
      <c r="A27" s="161" t="s">
        <v>94</v>
      </c>
      <c r="B27" s="161"/>
      <c r="C27" s="161"/>
      <c r="D27" s="4">
        <f>ROUNDDOWN((D25)*G27,0)</f>
        <v>0</v>
      </c>
      <c r="E27" s="29" t="s">
        <v>106</v>
      </c>
      <c r="F27" s="24" t="s">
        <v>100</v>
      </c>
      <c r="G27" s="30">
        <v>0</v>
      </c>
      <c r="H27" s="156"/>
      <c r="I27" s="157"/>
      <c r="M27" s="5"/>
    </row>
    <row r="28" spans="1:13" ht="15.95" customHeight="1">
      <c r="A28" s="161" t="s">
        <v>95</v>
      </c>
      <c r="B28" s="161"/>
      <c r="C28" s="161"/>
      <c r="D28" s="4">
        <f>SUM(D25:D27)</f>
        <v>0</v>
      </c>
      <c r="E28" s="29" t="s">
        <v>109</v>
      </c>
      <c r="F28" s="34"/>
      <c r="G28" s="30"/>
      <c r="H28" s="156"/>
      <c r="I28" s="157"/>
    </row>
    <row r="29" spans="1:13" ht="15.95" customHeight="1">
      <c r="A29" s="163" t="s">
        <v>96</v>
      </c>
      <c r="B29" s="164"/>
      <c r="C29" s="165"/>
      <c r="D29" s="6">
        <f>ROUNDDOWN(D28,-6)</f>
        <v>0</v>
      </c>
      <c r="E29" s="35" t="s">
        <v>217</v>
      </c>
      <c r="F29" s="34"/>
      <c r="G29" s="30"/>
      <c r="H29" s="156"/>
      <c r="I29" s="157"/>
    </row>
    <row r="30" spans="1:13" ht="15.95" customHeight="1">
      <c r="A30" s="21"/>
      <c r="B30" s="21"/>
      <c r="C30" s="21"/>
      <c r="D30" s="22"/>
      <c r="E30" s="23"/>
      <c r="F30" s="23"/>
      <c r="G30" s="23"/>
      <c r="H30" s="23"/>
      <c r="I30" s="23"/>
    </row>
    <row r="31" spans="1:13">
      <c r="A31" s="7"/>
    </row>
    <row r="32" spans="1:13">
      <c r="A32" s="7"/>
      <c r="B32" s="7"/>
      <c r="C32" s="7"/>
      <c r="F32" s="32"/>
      <c r="G32" s="8"/>
      <c r="H32" s="8"/>
    </row>
    <row r="33" spans="1:8">
      <c r="A33" s="7"/>
      <c r="B33" s="7"/>
      <c r="D33" s="8"/>
    </row>
    <row r="34" spans="1:8">
      <c r="D34" s="8"/>
      <c r="E34" s="8"/>
      <c r="F34" s="33"/>
    </row>
    <row r="37" spans="1:8">
      <c r="D37" s="8"/>
      <c r="F37" s="32"/>
      <c r="G37" s="8"/>
      <c r="H37" s="8"/>
    </row>
    <row r="38" spans="1:8">
      <c r="F38" s="33"/>
    </row>
    <row r="40" spans="1:8">
      <c r="F40" s="32"/>
      <c r="G40" s="8"/>
      <c r="H40" s="8"/>
    </row>
    <row r="41" spans="1:8">
      <c r="D41" s="8"/>
      <c r="F41" s="33"/>
    </row>
    <row r="42" spans="1:8">
      <c r="D42" s="8"/>
    </row>
    <row r="43" spans="1:8">
      <c r="F43" s="32"/>
    </row>
  </sheetData>
  <mergeCells count="53">
    <mergeCell ref="A1:D1"/>
    <mergeCell ref="E8:G8"/>
    <mergeCell ref="A29:C29"/>
    <mergeCell ref="B25:C25"/>
    <mergeCell ref="A26:C26"/>
    <mergeCell ref="A27:C27"/>
    <mergeCell ref="A3:A25"/>
    <mergeCell ref="B3:B6"/>
    <mergeCell ref="B7:D7"/>
    <mergeCell ref="B8:B10"/>
    <mergeCell ref="B24:D24"/>
    <mergeCell ref="E24:G24"/>
    <mergeCell ref="A28:C28"/>
    <mergeCell ref="B11:D11"/>
    <mergeCell ref="B12:B23"/>
    <mergeCell ref="E22:G22"/>
    <mergeCell ref="E23:G23"/>
    <mergeCell ref="A2:C2"/>
    <mergeCell ref="E2:G2"/>
    <mergeCell ref="E3:G3"/>
    <mergeCell ref="E4:G4"/>
    <mergeCell ref="E5:G5"/>
    <mergeCell ref="E6:G6"/>
    <mergeCell ref="E7:G7"/>
    <mergeCell ref="H2:I2"/>
    <mergeCell ref="H3:I3"/>
    <mergeCell ref="H4:I4"/>
    <mergeCell ref="H5:I5"/>
    <mergeCell ref="H6:I6"/>
    <mergeCell ref="H14:I14"/>
    <mergeCell ref="H15:I15"/>
    <mergeCell ref="H16:I16"/>
    <mergeCell ref="H7:I7"/>
    <mergeCell ref="H8:I8"/>
    <mergeCell ref="H9:I9"/>
    <mergeCell ref="H10:I10"/>
    <mergeCell ref="H11:I11"/>
    <mergeCell ref="H27:I27"/>
    <mergeCell ref="H28:I28"/>
    <mergeCell ref="H29:I29"/>
    <mergeCell ref="E1:I1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  <mergeCell ref="H21:I21"/>
    <mergeCell ref="H12:I12"/>
    <mergeCell ref="H13:I13"/>
  </mergeCells>
  <phoneticPr fontId="71" type="noConversion"/>
  <pageMargins left="0.3" right="0.28999999999999998" top="0.54" bottom="0.24" header="0.24" footer="0.16"/>
  <pageSetup paperSize="9" orientation="landscape" r:id="rId1"/>
  <headerFooter alignWithMargins="0"/>
  <ignoredErrors>
    <ignoredError sqref="D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view="pageBreakPreview" topLeftCell="A22" zoomScale="85" zoomScaleNormal="100" zoomScaleSheetLayoutView="85" workbookViewId="0">
      <selection activeCell="E5" sqref="E5:L6"/>
    </sheetView>
  </sheetViews>
  <sheetFormatPr defaultRowHeight="13.5"/>
  <cols>
    <col min="1" max="1" width="40.625" style="9" customWidth="1"/>
    <col min="2" max="2" width="20.625" style="9" customWidth="1"/>
    <col min="3" max="4" width="4.625" style="9" customWidth="1"/>
    <col min="5" max="12" width="13.625" style="9" customWidth="1"/>
    <col min="13" max="13" width="12.625" style="9" customWidth="1"/>
    <col min="14" max="16" width="2.625" style="9" hidden="1" customWidth="1"/>
    <col min="17" max="19" width="1.625" style="9" hidden="1" customWidth="1"/>
    <col min="20" max="20" width="18.625" style="9" hidden="1" customWidth="1"/>
    <col min="21" max="16384" width="9" style="9"/>
  </cols>
  <sheetData>
    <row r="1" spans="1:20" ht="30" customHeight="1">
      <c r="A1" s="170" t="s">
        <v>0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</row>
    <row r="2" spans="1:20" ht="30" customHeight="1">
      <c r="A2" s="171" t="str">
        <f>공종별내역서!A1:M1</f>
        <v>[ 공기열 히트펌프시스템 설치공사 ]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20" ht="30" customHeight="1">
      <c r="A3" s="172" t="s">
        <v>1</v>
      </c>
      <c r="B3" s="172" t="s">
        <v>2</v>
      </c>
      <c r="C3" s="172" t="s">
        <v>3</v>
      </c>
      <c r="D3" s="172" t="s">
        <v>4</v>
      </c>
      <c r="E3" s="172" t="s">
        <v>5</v>
      </c>
      <c r="F3" s="172"/>
      <c r="G3" s="172" t="s">
        <v>8</v>
      </c>
      <c r="H3" s="172"/>
      <c r="I3" s="172" t="s">
        <v>9</v>
      </c>
      <c r="J3" s="172"/>
      <c r="K3" s="172" t="s">
        <v>10</v>
      </c>
      <c r="L3" s="172"/>
      <c r="M3" s="172" t="s">
        <v>11</v>
      </c>
      <c r="N3" s="174" t="s">
        <v>12</v>
      </c>
      <c r="O3" s="174" t="s">
        <v>13</v>
      </c>
      <c r="P3" s="174" t="s">
        <v>14</v>
      </c>
      <c r="Q3" s="174" t="s">
        <v>15</v>
      </c>
      <c r="R3" s="174" t="s">
        <v>16</v>
      </c>
      <c r="S3" s="174" t="s">
        <v>17</v>
      </c>
      <c r="T3" s="174" t="s">
        <v>18</v>
      </c>
    </row>
    <row r="4" spans="1:20" ht="30" customHeight="1">
      <c r="A4" s="173"/>
      <c r="B4" s="173"/>
      <c r="C4" s="173"/>
      <c r="D4" s="173"/>
      <c r="E4" s="16" t="s">
        <v>6</v>
      </c>
      <c r="F4" s="16" t="s">
        <v>7</v>
      </c>
      <c r="G4" s="16" t="s">
        <v>6</v>
      </c>
      <c r="H4" s="16" t="s">
        <v>7</v>
      </c>
      <c r="I4" s="16" t="s">
        <v>6</v>
      </c>
      <c r="J4" s="16" t="s">
        <v>7</v>
      </c>
      <c r="K4" s="16" t="s">
        <v>6</v>
      </c>
      <c r="L4" s="16" t="s">
        <v>7</v>
      </c>
      <c r="M4" s="173"/>
      <c r="N4" s="174"/>
      <c r="O4" s="174"/>
      <c r="P4" s="174"/>
      <c r="Q4" s="174"/>
      <c r="R4" s="174"/>
      <c r="S4" s="174"/>
      <c r="T4" s="174"/>
    </row>
    <row r="5" spans="1:20" ht="30" customHeight="1">
      <c r="A5" s="17" t="s">
        <v>216</v>
      </c>
      <c r="B5" s="17" t="s">
        <v>50</v>
      </c>
      <c r="C5" s="17" t="s">
        <v>50</v>
      </c>
      <c r="D5" s="13">
        <v>1</v>
      </c>
      <c r="E5" s="12"/>
      <c r="F5" s="12"/>
      <c r="G5" s="12"/>
      <c r="H5" s="12"/>
      <c r="I5" s="12"/>
      <c r="J5" s="12"/>
      <c r="K5" s="12"/>
      <c r="L5" s="12"/>
      <c r="M5" s="18"/>
      <c r="N5" s="11" t="s">
        <v>68</v>
      </c>
      <c r="O5" s="11" t="s">
        <v>50</v>
      </c>
      <c r="P5" s="11" t="s">
        <v>51</v>
      </c>
      <c r="Q5" s="11" t="s">
        <v>50</v>
      </c>
      <c r="R5" s="10">
        <v>2</v>
      </c>
      <c r="S5" s="11" t="s">
        <v>50</v>
      </c>
      <c r="T5" s="19"/>
    </row>
    <row r="6" spans="1:20" ht="30" customHeight="1">
      <c r="A6" s="17" t="str">
        <f>공종별내역서!A28</f>
        <v xml:space="preserve"> 히트펌프 배관공사</v>
      </c>
      <c r="B6" s="17" t="s">
        <v>50</v>
      </c>
      <c r="C6" s="17" t="s">
        <v>50</v>
      </c>
      <c r="D6" s="13">
        <v>1</v>
      </c>
      <c r="E6" s="12"/>
      <c r="F6" s="12"/>
      <c r="G6" s="12"/>
      <c r="H6" s="12"/>
      <c r="I6" s="12"/>
      <c r="J6" s="12"/>
      <c r="K6" s="12"/>
      <c r="L6" s="12"/>
      <c r="M6" s="18"/>
      <c r="N6" s="11" t="s">
        <v>67</v>
      </c>
      <c r="O6" s="11" t="s">
        <v>50</v>
      </c>
      <c r="P6" s="11" t="s">
        <v>51</v>
      </c>
      <c r="Q6" s="11" t="s">
        <v>50</v>
      </c>
      <c r="R6" s="10">
        <v>2</v>
      </c>
      <c r="S6" s="11" t="s">
        <v>50</v>
      </c>
      <c r="T6" s="19"/>
    </row>
    <row r="7" spans="1:20" ht="30" customHeight="1">
      <c r="A7" s="13"/>
      <c r="B7" s="13"/>
      <c r="C7" s="13"/>
      <c r="D7" s="13"/>
      <c r="E7" s="12"/>
      <c r="F7" s="12"/>
      <c r="G7" s="12"/>
      <c r="H7" s="12"/>
      <c r="I7" s="12"/>
      <c r="J7" s="12"/>
      <c r="K7" s="12"/>
      <c r="L7" s="12"/>
      <c r="M7" s="18"/>
      <c r="T7" s="14"/>
    </row>
    <row r="8" spans="1:20" ht="30" customHeight="1">
      <c r="A8" s="13"/>
      <c r="B8" s="13"/>
      <c r="C8" s="13"/>
      <c r="D8" s="13"/>
      <c r="E8" s="12"/>
      <c r="F8" s="12">
        <f t="shared" ref="F6:F16" si="0">E8*D8</f>
        <v>0</v>
      </c>
      <c r="G8" s="12"/>
      <c r="H8" s="12">
        <f t="shared" ref="H6:H14" si="1">G8*D8</f>
        <v>0</v>
      </c>
      <c r="I8" s="12"/>
      <c r="J8" s="12">
        <f t="shared" ref="J6:J14" si="2">I8*D8</f>
        <v>0</v>
      </c>
      <c r="K8" s="12"/>
      <c r="L8" s="12">
        <f t="shared" ref="L6:L12" si="3">F8+H8+J8</f>
        <v>0</v>
      </c>
      <c r="M8" s="13"/>
      <c r="T8" s="14"/>
    </row>
    <row r="9" spans="1:20" ht="30" customHeight="1">
      <c r="A9" s="13"/>
      <c r="B9" s="13"/>
      <c r="C9" s="13"/>
      <c r="D9" s="13"/>
      <c r="E9" s="12"/>
      <c r="F9" s="12">
        <f t="shared" si="0"/>
        <v>0</v>
      </c>
      <c r="G9" s="12"/>
      <c r="H9" s="12">
        <f t="shared" si="1"/>
        <v>0</v>
      </c>
      <c r="I9" s="12"/>
      <c r="J9" s="12">
        <f t="shared" si="2"/>
        <v>0</v>
      </c>
      <c r="K9" s="12"/>
      <c r="L9" s="12">
        <f t="shared" si="3"/>
        <v>0</v>
      </c>
      <c r="M9" s="13"/>
      <c r="T9" s="14"/>
    </row>
    <row r="10" spans="1:20" ht="30" customHeight="1">
      <c r="A10" s="13"/>
      <c r="B10" s="13"/>
      <c r="C10" s="13"/>
      <c r="D10" s="13"/>
      <c r="E10" s="12"/>
      <c r="F10" s="12">
        <f t="shared" si="0"/>
        <v>0</v>
      </c>
      <c r="G10" s="13"/>
      <c r="H10" s="12">
        <f t="shared" si="1"/>
        <v>0</v>
      </c>
      <c r="I10" s="12"/>
      <c r="J10" s="12">
        <f t="shared" si="2"/>
        <v>0</v>
      </c>
      <c r="K10" s="12">
        <f t="shared" ref="K6:K10" si="4">E10+G10+I10</f>
        <v>0</v>
      </c>
      <c r="L10" s="12">
        <f t="shared" si="3"/>
        <v>0</v>
      </c>
      <c r="M10" s="13"/>
      <c r="T10" s="14"/>
    </row>
    <row r="11" spans="1:20" ht="30" customHeight="1">
      <c r="A11" s="13"/>
      <c r="B11" s="13"/>
      <c r="C11" s="13"/>
      <c r="D11" s="13"/>
      <c r="E11" s="12"/>
      <c r="F11" s="12">
        <f t="shared" si="0"/>
        <v>0</v>
      </c>
      <c r="G11" s="13"/>
      <c r="H11" s="12">
        <f t="shared" si="1"/>
        <v>0</v>
      </c>
      <c r="I11" s="12"/>
      <c r="J11" s="12">
        <f t="shared" si="2"/>
        <v>0</v>
      </c>
      <c r="K11" s="13"/>
      <c r="L11" s="12">
        <f t="shared" si="3"/>
        <v>0</v>
      </c>
      <c r="M11" s="13"/>
      <c r="T11" s="14"/>
    </row>
    <row r="12" spans="1:20" ht="30" customHeight="1">
      <c r="A12" s="13"/>
      <c r="B12" s="13"/>
      <c r="C12" s="13"/>
      <c r="D12" s="13"/>
      <c r="E12" s="12"/>
      <c r="F12" s="12">
        <f t="shared" si="0"/>
        <v>0</v>
      </c>
      <c r="G12" s="13"/>
      <c r="H12" s="12">
        <f t="shared" si="1"/>
        <v>0</v>
      </c>
      <c r="I12" s="12"/>
      <c r="J12" s="12">
        <f t="shared" si="2"/>
        <v>0</v>
      </c>
      <c r="K12" s="13"/>
      <c r="L12" s="12">
        <f t="shared" si="3"/>
        <v>0</v>
      </c>
      <c r="M12" s="13"/>
      <c r="T12" s="14"/>
    </row>
    <row r="13" spans="1:20" ht="30" customHeight="1">
      <c r="A13" s="13"/>
      <c r="B13" s="13"/>
      <c r="C13" s="13"/>
      <c r="D13" s="13"/>
      <c r="E13" s="12"/>
      <c r="F13" s="12">
        <f t="shared" si="0"/>
        <v>0</v>
      </c>
      <c r="G13" s="12"/>
      <c r="H13" s="12">
        <f t="shared" si="1"/>
        <v>0</v>
      </c>
      <c r="I13" s="12"/>
      <c r="J13" s="12">
        <f t="shared" si="2"/>
        <v>0</v>
      </c>
      <c r="K13" s="12"/>
      <c r="L13" s="12"/>
      <c r="M13" s="13"/>
      <c r="T13" s="14"/>
    </row>
    <row r="14" spans="1:20" ht="30" customHeight="1">
      <c r="A14" s="13"/>
      <c r="B14" s="13"/>
      <c r="C14" s="13"/>
      <c r="D14" s="13"/>
      <c r="E14" s="12"/>
      <c r="F14" s="12">
        <f t="shared" si="0"/>
        <v>0</v>
      </c>
      <c r="G14" s="12"/>
      <c r="H14" s="12">
        <f t="shared" si="1"/>
        <v>0</v>
      </c>
      <c r="I14" s="12"/>
      <c r="J14" s="12">
        <f t="shared" si="2"/>
        <v>0</v>
      </c>
      <c r="K14" s="12"/>
      <c r="L14" s="12"/>
      <c r="M14" s="13"/>
      <c r="T14" s="14"/>
    </row>
    <row r="15" spans="1:20" ht="30" customHeight="1">
      <c r="A15" s="13"/>
      <c r="B15" s="13"/>
      <c r="C15" s="13"/>
      <c r="D15" s="13"/>
      <c r="E15" s="12"/>
      <c r="F15" s="12">
        <f t="shared" si="0"/>
        <v>0</v>
      </c>
      <c r="G15" s="13"/>
      <c r="H15" s="12">
        <f t="shared" ref="H15" si="5">G15*D15</f>
        <v>0</v>
      </c>
      <c r="I15" s="12"/>
      <c r="J15" s="12"/>
      <c r="K15" s="12">
        <f t="shared" ref="K15" si="6">E15+G15+I15</f>
        <v>0</v>
      </c>
      <c r="L15" s="12">
        <f t="shared" ref="L15" si="7">F15+H15+J15</f>
        <v>0</v>
      </c>
      <c r="M15" s="13"/>
      <c r="T15" s="14"/>
    </row>
    <row r="16" spans="1:20" ht="30" customHeight="1">
      <c r="A16" s="13"/>
      <c r="B16" s="13"/>
      <c r="C16" s="13"/>
      <c r="D16" s="13"/>
      <c r="E16" s="13"/>
      <c r="F16" s="12">
        <f t="shared" si="0"/>
        <v>0</v>
      </c>
      <c r="G16" s="13"/>
      <c r="H16" s="13"/>
      <c r="I16" s="12"/>
      <c r="J16" s="12"/>
      <c r="K16" s="13"/>
      <c r="L16" s="13"/>
      <c r="M16" s="13"/>
      <c r="T16" s="14"/>
    </row>
    <row r="17" spans="1:20" ht="30" customHeight="1">
      <c r="A17" s="13"/>
      <c r="B17" s="13"/>
      <c r="C17" s="13"/>
      <c r="D17" s="13"/>
      <c r="E17" s="13"/>
      <c r="F17" s="13"/>
      <c r="G17" s="13"/>
      <c r="H17" s="13"/>
      <c r="I17" s="12"/>
      <c r="J17" s="12"/>
      <c r="K17" s="13"/>
      <c r="L17" s="13"/>
      <c r="M17" s="13"/>
      <c r="T17" s="14"/>
    </row>
    <row r="18" spans="1:20" ht="30" customHeight="1">
      <c r="A18" s="13"/>
      <c r="B18" s="13"/>
      <c r="C18" s="13"/>
      <c r="D18" s="13"/>
      <c r="E18" s="13"/>
      <c r="F18" s="13"/>
      <c r="G18" s="13"/>
      <c r="H18" s="13"/>
      <c r="I18" s="12"/>
      <c r="J18" s="12"/>
      <c r="K18" s="13"/>
      <c r="L18" s="13"/>
      <c r="M18" s="13"/>
      <c r="T18" s="14"/>
    </row>
    <row r="19" spans="1:20" ht="30" customHeight="1">
      <c r="A19" s="13"/>
      <c r="B19" s="13"/>
      <c r="C19" s="13"/>
      <c r="D19" s="13"/>
      <c r="E19" s="13"/>
      <c r="F19" s="13"/>
      <c r="G19" s="13"/>
      <c r="H19" s="13"/>
      <c r="I19" s="12"/>
      <c r="J19" s="12"/>
      <c r="K19" s="13"/>
      <c r="L19" s="13"/>
      <c r="M19" s="13"/>
      <c r="T19" s="14"/>
    </row>
    <row r="20" spans="1:20" ht="30" customHeight="1">
      <c r="A20" s="13"/>
      <c r="B20" s="13"/>
      <c r="C20" s="13"/>
      <c r="D20" s="13"/>
      <c r="E20" s="13"/>
      <c r="F20" s="13"/>
      <c r="G20" s="13"/>
      <c r="H20" s="13"/>
      <c r="I20" s="12"/>
      <c r="J20" s="12"/>
      <c r="K20" s="13"/>
      <c r="L20" s="13"/>
      <c r="M20" s="13"/>
      <c r="T20" s="14"/>
    </row>
    <row r="21" spans="1:20" ht="30" customHeight="1">
      <c r="A21" s="13"/>
      <c r="B21" s="13"/>
      <c r="C21" s="13"/>
      <c r="D21" s="13"/>
      <c r="E21" s="12"/>
      <c r="F21" s="12"/>
      <c r="G21" s="12"/>
      <c r="H21" s="12"/>
      <c r="I21" s="12"/>
      <c r="J21" s="12"/>
      <c r="K21" s="12"/>
      <c r="L21" s="12"/>
      <c r="M21" s="13"/>
      <c r="T21" s="14"/>
    </row>
    <row r="22" spans="1:20" ht="30" customHeight="1">
      <c r="A22" s="13"/>
      <c r="B22" s="13"/>
      <c r="C22" s="13"/>
      <c r="D22" s="13"/>
      <c r="E22" s="12"/>
      <c r="F22" s="12">
        <f t="shared" ref="F22" si="8">E22*D22</f>
        <v>0</v>
      </c>
      <c r="G22" s="13"/>
      <c r="H22" s="12">
        <f t="shared" ref="H22" si="9">G22*D22</f>
        <v>0</v>
      </c>
      <c r="I22" s="12"/>
      <c r="J22" s="12"/>
      <c r="K22" s="12">
        <f t="shared" ref="K22" si="10">E22+G22+I22</f>
        <v>0</v>
      </c>
      <c r="L22" s="12">
        <f t="shared" ref="L22" si="11">F22+H22+J22</f>
        <v>0</v>
      </c>
      <c r="M22" s="13"/>
      <c r="T22" s="14"/>
    </row>
    <row r="23" spans="1:20" ht="30" customHeight="1">
      <c r="A23" s="13"/>
      <c r="B23" s="13"/>
      <c r="C23" s="13"/>
      <c r="D23" s="13"/>
      <c r="E23" s="13"/>
      <c r="F23" s="13"/>
      <c r="G23" s="13"/>
      <c r="H23" s="13"/>
      <c r="I23" s="12"/>
      <c r="J23" s="12"/>
      <c r="K23" s="13"/>
      <c r="L23" s="13"/>
      <c r="M23" s="13"/>
      <c r="T23" s="14"/>
    </row>
    <row r="24" spans="1:20" ht="30" customHeight="1">
      <c r="A24" s="13"/>
      <c r="B24" s="13"/>
      <c r="C24" s="13"/>
      <c r="D24" s="13"/>
      <c r="E24" s="13"/>
      <c r="F24" s="13"/>
      <c r="G24" s="13"/>
      <c r="H24" s="13"/>
      <c r="I24" s="12"/>
      <c r="J24" s="12"/>
      <c r="K24" s="13"/>
      <c r="L24" s="13"/>
      <c r="M24" s="13"/>
      <c r="T24" s="14"/>
    </row>
    <row r="25" spans="1:20" ht="30" customHeight="1">
      <c r="A25" s="13"/>
      <c r="B25" s="13"/>
      <c r="C25" s="13"/>
      <c r="D25" s="13"/>
      <c r="E25" s="13"/>
      <c r="F25" s="13"/>
      <c r="G25" s="13"/>
      <c r="H25" s="13"/>
      <c r="I25" s="12"/>
      <c r="J25" s="12"/>
      <c r="K25" s="13"/>
      <c r="L25" s="13"/>
      <c r="M25" s="13"/>
      <c r="T25" s="14"/>
    </row>
    <row r="26" spans="1:20" ht="30" customHeight="1">
      <c r="A26" s="13" t="s">
        <v>55</v>
      </c>
      <c r="B26" s="13"/>
      <c r="C26" s="13"/>
      <c r="D26" s="13"/>
      <c r="E26" s="13"/>
      <c r="F26" s="12">
        <f>SUM(F5:F25)</f>
        <v>0</v>
      </c>
      <c r="G26" s="13"/>
      <c r="H26" s="12">
        <f>SUM(H5:H25)</f>
        <v>0</v>
      </c>
      <c r="I26" s="13"/>
      <c r="J26" s="12">
        <f>SUM(J5:J25)</f>
        <v>0</v>
      </c>
      <c r="K26" s="13"/>
      <c r="L26" s="12">
        <f>SUM(L5:L25)</f>
        <v>0</v>
      </c>
      <c r="M26" s="13"/>
      <c r="T26" s="14"/>
    </row>
    <row r="27" spans="1:20">
      <c r="K27" s="15"/>
      <c r="L27" s="15"/>
    </row>
    <row r="28" spans="1:20">
      <c r="L28" s="20"/>
      <c r="M28" s="20"/>
    </row>
    <row r="29" spans="1:20">
      <c r="K29" s="20"/>
    </row>
    <row r="30" spans="1:20">
      <c r="L30" s="20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ageMargins left="0.59055118110236227" right="0" top="0.59055118110236227" bottom="0.39370078740157483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89"/>
  <sheetViews>
    <sheetView view="pageBreakPreview" topLeftCell="A46" zoomScale="93" zoomScaleNormal="100" zoomScaleSheetLayoutView="93" workbookViewId="0">
      <selection activeCell="B59" sqref="B59"/>
    </sheetView>
  </sheetViews>
  <sheetFormatPr defaultRowHeight="13.5"/>
  <cols>
    <col min="1" max="2" width="30.625" style="43" customWidth="1"/>
    <col min="3" max="3" width="5.875" style="59" bestFit="1" customWidth="1"/>
    <col min="4" max="4" width="8.625" style="61" customWidth="1"/>
    <col min="5" max="12" width="13.625" style="43" customWidth="1"/>
    <col min="13" max="13" width="12.625" style="43" customWidth="1"/>
    <col min="14" max="43" width="2.625" style="43" hidden="1" customWidth="1"/>
    <col min="44" max="44" width="10.625" style="43" hidden="1" customWidth="1"/>
    <col min="45" max="46" width="1.625" style="43" hidden="1" customWidth="1"/>
    <col min="47" max="47" width="24.625" style="43" hidden="1" customWidth="1"/>
    <col min="48" max="48" width="10.625" style="43" hidden="1" customWidth="1"/>
    <col min="49" max="49" width="9" style="43"/>
    <col min="50" max="50" width="15.625" style="43" bestFit="1" customWidth="1"/>
    <col min="51" max="51" width="13.5" style="43" bestFit="1" customWidth="1"/>
    <col min="52" max="52" width="9.625" style="43" bestFit="1" customWidth="1"/>
    <col min="53" max="16384" width="9" style="43"/>
  </cols>
  <sheetData>
    <row r="1" spans="1:48" ht="30" customHeight="1">
      <c r="A1" s="176" t="s">
        <v>148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</row>
    <row r="2" spans="1:48" ht="30" customHeight="1">
      <c r="A2" s="177" t="s">
        <v>1</v>
      </c>
      <c r="B2" s="177" t="s">
        <v>2</v>
      </c>
      <c r="C2" s="177" t="s">
        <v>3</v>
      </c>
      <c r="D2" s="179" t="s">
        <v>4</v>
      </c>
      <c r="E2" s="181" t="s">
        <v>5</v>
      </c>
      <c r="F2" s="182"/>
      <c r="G2" s="181" t="s">
        <v>8</v>
      </c>
      <c r="H2" s="182"/>
      <c r="I2" s="181" t="s">
        <v>9</v>
      </c>
      <c r="J2" s="182"/>
      <c r="K2" s="181" t="s">
        <v>10</v>
      </c>
      <c r="L2" s="182"/>
      <c r="M2" s="183" t="s">
        <v>11</v>
      </c>
      <c r="N2" s="185" t="s">
        <v>19</v>
      </c>
      <c r="O2" s="175" t="s">
        <v>13</v>
      </c>
      <c r="P2" s="175" t="s">
        <v>20</v>
      </c>
      <c r="Q2" s="175" t="s">
        <v>12</v>
      </c>
      <c r="R2" s="175" t="s">
        <v>21</v>
      </c>
      <c r="S2" s="175" t="s">
        <v>22</v>
      </c>
      <c r="T2" s="175" t="s">
        <v>23</v>
      </c>
      <c r="U2" s="175" t="s">
        <v>24</v>
      </c>
      <c r="V2" s="175" t="s">
        <v>25</v>
      </c>
      <c r="W2" s="175" t="s">
        <v>26</v>
      </c>
      <c r="X2" s="175" t="s">
        <v>27</v>
      </c>
      <c r="Y2" s="175" t="s">
        <v>28</v>
      </c>
      <c r="Z2" s="175" t="s">
        <v>29</v>
      </c>
      <c r="AA2" s="175" t="s">
        <v>30</v>
      </c>
      <c r="AB2" s="175" t="s">
        <v>31</v>
      </c>
      <c r="AC2" s="175" t="s">
        <v>32</v>
      </c>
      <c r="AD2" s="175" t="s">
        <v>33</v>
      </c>
      <c r="AE2" s="175" t="s">
        <v>34</v>
      </c>
      <c r="AF2" s="175" t="s">
        <v>35</v>
      </c>
      <c r="AG2" s="175" t="s">
        <v>36</v>
      </c>
      <c r="AH2" s="175" t="s">
        <v>37</v>
      </c>
      <c r="AI2" s="175" t="s">
        <v>38</v>
      </c>
      <c r="AJ2" s="175" t="s">
        <v>39</v>
      </c>
      <c r="AK2" s="175" t="s">
        <v>40</v>
      </c>
      <c r="AL2" s="175" t="s">
        <v>41</v>
      </c>
      <c r="AM2" s="175" t="s">
        <v>42</v>
      </c>
      <c r="AN2" s="175" t="s">
        <v>43</v>
      </c>
      <c r="AO2" s="175" t="s">
        <v>44</v>
      </c>
      <c r="AP2" s="175" t="s">
        <v>45</v>
      </c>
      <c r="AQ2" s="175" t="s">
        <v>46</v>
      </c>
      <c r="AR2" s="175" t="s">
        <v>47</v>
      </c>
      <c r="AS2" s="175" t="s">
        <v>15</v>
      </c>
      <c r="AT2" s="175" t="s">
        <v>16</v>
      </c>
      <c r="AU2" s="175" t="s">
        <v>48</v>
      </c>
      <c r="AV2" s="175" t="s">
        <v>49</v>
      </c>
    </row>
    <row r="3" spans="1:48" ht="30" customHeight="1">
      <c r="A3" s="178"/>
      <c r="B3" s="178"/>
      <c r="C3" s="178"/>
      <c r="D3" s="180"/>
      <c r="E3" s="44" t="s">
        <v>6</v>
      </c>
      <c r="F3" s="44" t="s">
        <v>7</v>
      </c>
      <c r="G3" s="44" t="s">
        <v>6</v>
      </c>
      <c r="H3" s="44" t="s">
        <v>7</v>
      </c>
      <c r="I3" s="44" t="s">
        <v>6</v>
      </c>
      <c r="J3" s="44" t="s">
        <v>7</v>
      </c>
      <c r="K3" s="44" t="s">
        <v>6</v>
      </c>
      <c r="L3" s="44" t="s">
        <v>7</v>
      </c>
      <c r="M3" s="184"/>
      <c r="N3" s="18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5"/>
      <c r="AT3" s="175"/>
      <c r="AU3" s="175"/>
      <c r="AV3" s="175"/>
    </row>
    <row r="4" spans="1:48" ht="30" customHeight="1">
      <c r="A4" s="123" t="s">
        <v>212</v>
      </c>
      <c r="B4" s="98"/>
      <c r="C4" s="99"/>
      <c r="D4" s="98"/>
      <c r="E4" s="100"/>
      <c r="F4" s="45"/>
      <c r="G4" s="45"/>
      <c r="H4" s="45"/>
      <c r="I4" s="45"/>
      <c r="J4" s="45"/>
      <c r="K4" s="45"/>
      <c r="L4" s="45"/>
      <c r="M4" s="46"/>
      <c r="N4" s="47" t="s">
        <v>58</v>
      </c>
      <c r="O4" s="47" t="s">
        <v>50</v>
      </c>
      <c r="P4" s="47" t="s">
        <v>50</v>
      </c>
      <c r="Q4" s="47" t="s">
        <v>56</v>
      </c>
      <c r="R4" s="47" t="s">
        <v>53</v>
      </c>
      <c r="S4" s="47" t="s">
        <v>52</v>
      </c>
      <c r="T4" s="47" t="s">
        <v>52</v>
      </c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7" t="s">
        <v>50</v>
      </c>
      <c r="AS4" s="47" t="s">
        <v>50</v>
      </c>
      <c r="AT4" s="48"/>
      <c r="AU4" s="47" t="s">
        <v>59</v>
      </c>
      <c r="AV4" s="48">
        <v>76</v>
      </c>
    </row>
    <row r="5" spans="1:48" s="54" customFormat="1" ht="30" customHeight="1">
      <c r="A5" s="101" t="s">
        <v>137</v>
      </c>
      <c r="B5" s="101" t="s">
        <v>207</v>
      </c>
      <c r="C5" s="102" t="s">
        <v>111</v>
      </c>
      <c r="D5" s="103">
        <v>5</v>
      </c>
      <c r="E5" s="12"/>
      <c r="F5" s="50"/>
      <c r="G5" s="50"/>
      <c r="H5" s="50">
        <f t="shared" ref="H5:H26" si="0">TRUNC(G5*D5, 0)</f>
        <v>0</v>
      </c>
      <c r="I5" s="50"/>
      <c r="J5" s="50">
        <f t="shared" ref="J5:J26" si="1">TRUNC(I5*D5, 0)</f>
        <v>0</v>
      </c>
      <c r="K5" s="50"/>
      <c r="L5" s="50"/>
      <c r="M5" s="51"/>
      <c r="N5" s="52" t="s">
        <v>62</v>
      </c>
      <c r="O5" s="52" t="s">
        <v>50</v>
      </c>
      <c r="P5" s="52" t="s">
        <v>50</v>
      </c>
      <c r="Q5" s="52" t="s">
        <v>56</v>
      </c>
      <c r="R5" s="52" t="s">
        <v>53</v>
      </c>
      <c r="S5" s="52" t="s">
        <v>52</v>
      </c>
      <c r="T5" s="52" t="s">
        <v>52</v>
      </c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2" t="s">
        <v>50</v>
      </c>
      <c r="AS5" s="52" t="s">
        <v>50</v>
      </c>
      <c r="AT5" s="53"/>
      <c r="AU5" s="52" t="s">
        <v>63</v>
      </c>
      <c r="AV5" s="53">
        <v>78</v>
      </c>
    </row>
    <row r="6" spans="1:48" s="54" customFormat="1" ht="30" customHeight="1">
      <c r="A6" s="101" t="s">
        <v>208</v>
      </c>
      <c r="B6" s="101" t="s">
        <v>210</v>
      </c>
      <c r="C6" s="102" t="s">
        <v>186</v>
      </c>
      <c r="D6" s="103">
        <v>5</v>
      </c>
      <c r="E6" s="12"/>
      <c r="F6" s="50"/>
      <c r="G6" s="50"/>
      <c r="H6" s="50"/>
      <c r="I6" s="50"/>
      <c r="J6" s="50"/>
      <c r="K6" s="50"/>
      <c r="L6" s="50"/>
      <c r="M6" s="51"/>
      <c r="N6" s="52"/>
      <c r="O6" s="52"/>
      <c r="P6" s="52"/>
      <c r="Q6" s="52"/>
      <c r="R6" s="52"/>
      <c r="S6" s="52"/>
      <c r="T6" s="52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2"/>
      <c r="AS6" s="52"/>
      <c r="AT6" s="53"/>
      <c r="AU6" s="52"/>
      <c r="AV6" s="53"/>
    </row>
    <row r="7" spans="1:48" s="54" customFormat="1" ht="30" customHeight="1">
      <c r="A7" s="104" t="s">
        <v>209</v>
      </c>
      <c r="B7" s="104" t="s">
        <v>211</v>
      </c>
      <c r="C7" s="102" t="s">
        <v>186</v>
      </c>
      <c r="D7" s="103">
        <v>5</v>
      </c>
      <c r="E7" s="12"/>
      <c r="F7" s="50"/>
      <c r="G7" s="50"/>
      <c r="H7" s="50">
        <f t="shared" si="0"/>
        <v>0</v>
      </c>
      <c r="I7" s="50"/>
      <c r="J7" s="50">
        <f t="shared" si="1"/>
        <v>0</v>
      </c>
      <c r="K7" s="50"/>
      <c r="L7" s="50"/>
      <c r="M7" s="55"/>
      <c r="N7" s="52" t="s">
        <v>62</v>
      </c>
      <c r="O7" s="52" t="s">
        <v>50</v>
      </c>
      <c r="P7" s="52" t="s">
        <v>50</v>
      </c>
      <c r="Q7" s="52" t="s">
        <v>56</v>
      </c>
      <c r="R7" s="52" t="s">
        <v>53</v>
      </c>
      <c r="S7" s="52" t="s">
        <v>52</v>
      </c>
      <c r="T7" s="52" t="s">
        <v>52</v>
      </c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2" t="s">
        <v>50</v>
      </c>
      <c r="AS7" s="52" t="s">
        <v>50</v>
      </c>
      <c r="AT7" s="53"/>
      <c r="AU7" s="52" t="s">
        <v>63</v>
      </c>
      <c r="AV7" s="53">
        <v>78</v>
      </c>
    </row>
    <row r="8" spans="1:48" s="54" customFormat="1" ht="30" customHeight="1">
      <c r="A8" s="104" t="s">
        <v>149</v>
      </c>
      <c r="B8" s="101"/>
      <c r="C8" s="102"/>
      <c r="D8" s="103"/>
      <c r="E8" s="12"/>
      <c r="F8" s="50">
        <f t="shared" ref="F7:F26" si="2">TRUNC(E8*D8, 0)</f>
        <v>0</v>
      </c>
      <c r="G8" s="50"/>
      <c r="H8" s="50">
        <f t="shared" si="0"/>
        <v>0</v>
      </c>
      <c r="I8" s="50"/>
      <c r="J8" s="50">
        <f t="shared" si="1"/>
        <v>0</v>
      </c>
      <c r="K8" s="50"/>
      <c r="L8" s="50">
        <f t="shared" ref="L8" si="3">TRUNC(F8+H8+J8, 0)</f>
        <v>0</v>
      </c>
      <c r="M8" s="55"/>
      <c r="N8" s="52" t="s">
        <v>62</v>
      </c>
      <c r="O8" s="52" t="s">
        <v>50</v>
      </c>
      <c r="P8" s="52" t="s">
        <v>50</v>
      </c>
      <c r="Q8" s="52" t="s">
        <v>56</v>
      </c>
      <c r="R8" s="52" t="s">
        <v>53</v>
      </c>
      <c r="S8" s="52" t="s">
        <v>52</v>
      </c>
      <c r="T8" s="52" t="s">
        <v>52</v>
      </c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2" t="s">
        <v>50</v>
      </c>
      <c r="AS8" s="52" t="s">
        <v>50</v>
      </c>
      <c r="AT8" s="53"/>
      <c r="AU8" s="52" t="s">
        <v>63</v>
      </c>
      <c r="AV8" s="53">
        <v>78</v>
      </c>
    </row>
    <row r="9" spans="1:48" s="54" customFormat="1" ht="30" customHeight="1">
      <c r="A9" s="104" t="s">
        <v>154</v>
      </c>
      <c r="B9" s="101"/>
      <c r="C9" s="102"/>
      <c r="D9" s="103"/>
      <c r="E9" s="12"/>
      <c r="F9" s="50">
        <f t="shared" ref="F9" si="4">TRUNC(E9*D9, 0)</f>
        <v>0</v>
      </c>
      <c r="G9" s="50"/>
      <c r="H9" s="50">
        <f t="shared" ref="H9" si="5">TRUNC(G9*D9, 0)</f>
        <v>0</v>
      </c>
      <c r="I9" s="50"/>
      <c r="J9" s="50"/>
      <c r="K9" s="50"/>
      <c r="L9" s="50"/>
      <c r="M9" s="55"/>
      <c r="N9" s="52" t="s">
        <v>62</v>
      </c>
      <c r="O9" s="52" t="s">
        <v>50</v>
      </c>
      <c r="P9" s="52" t="s">
        <v>50</v>
      </c>
      <c r="Q9" s="52" t="s">
        <v>56</v>
      </c>
      <c r="R9" s="52" t="s">
        <v>53</v>
      </c>
      <c r="S9" s="52" t="s">
        <v>52</v>
      </c>
      <c r="T9" s="52" t="s">
        <v>52</v>
      </c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2" t="s">
        <v>50</v>
      </c>
      <c r="AS9" s="52" t="s">
        <v>50</v>
      </c>
      <c r="AT9" s="53"/>
      <c r="AU9" s="52" t="s">
        <v>63</v>
      </c>
      <c r="AV9" s="53">
        <v>78</v>
      </c>
    </row>
    <row r="10" spans="1:48" s="54" customFormat="1" ht="30" customHeight="1">
      <c r="A10" s="105"/>
      <c r="B10" s="106"/>
      <c r="C10" s="107"/>
      <c r="D10" s="103"/>
      <c r="E10" s="109"/>
      <c r="F10" s="50">
        <f t="shared" ref="F10:F11" si="6">TRUNC(E10*D10, 0)</f>
        <v>0</v>
      </c>
      <c r="G10" s="50"/>
      <c r="H10" s="50">
        <f t="shared" ref="H10:H14" si="7">TRUNC(G10*D10, 0)</f>
        <v>0</v>
      </c>
      <c r="I10" s="50"/>
      <c r="J10" s="50">
        <f t="shared" ref="J10:J12" si="8">TRUNC(I10*D10, 0)</f>
        <v>0</v>
      </c>
      <c r="K10" s="50">
        <f t="shared" ref="K10:K14" si="9">TRUNC(E10+G10+I10, 0)</f>
        <v>0</v>
      </c>
      <c r="L10" s="50">
        <f t="shared" ref="L10:L14" si="10">TRUNC(F10+H10+J10, 0)</f>
        <v>0</v>
      </c>
      <c r="M10" s="55"/>
      <c r="N10" s="52" t="s">
        <v>62</v>
      </c>
      <c r="O10" s="52" t="s">
        <v>50</v>
      </c>
      <c r="P10" s="52" t="s">
        <v>50</v>
      </c>
      <c r="Q10" s="52" t="s">
        <v>56</v>
      </c>
      <c r="R10" s="52" t="s">
        <v>53</v>
      </c>
      <c r="S10" s="52" t="s">
        <v>52</v>
      </c>
      <c r="T10" s="52" t="s">
        <v>52</v>
      </c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2" t="s">
        <v>50</v>
      </c>
      <c r="AS10" s="52" t="s">
        <v>50</v>
      </c>
      <c r="AT10" s="53"/>
      <c r="AU10" s="52" t="s">
        <v>63</v>
      </c>
      <c r="AV10" s="53">
        <v>78</v>
      </c>
    </row>
    <row r="11" spans="1:48" s="54" customFormat="1" ht="30" customHeight="1">
      <c r="A11" s="105"/>
      <c r="B11" s="106"/>
      <c r="C11" s="107"/>
      <c r="D11" s="108"/>
      <c r="E11" s="109"/>
      <c r="F11" s="50">
        <f t="shared" si="6"/>
        <v>0</v>
      </c>
      <c r="G11" s="50"/>
      <c r="H11" s="50">
        <f t="shared" si="7"/>
        <v>0</v>
      </c>
      <c r="I11" s="50"/>
      <c r="J11" s="50">
        <f t="shared" si="8"/>
        <v>0</v>
      </c>
      <c r="K11" s="50">
        <f t="shared" si="9"/>
        <v>0</v>
      </c>
      <c r="L11" s="50">
        <f t="shared" si="10"/>
        <v>0</v>
      </c>
      <c r="M11" s="55"/>
      <c r="N11" s="52" t="s">
        <v>62</v>
      </c>
      <c r="O11" s="52" t="s">
        <v>50</v>
      </c>
      <c r="P11" s="52" t="s">
        <v>50</v>
      </c>
      <c r="Q11" s="52" t="s">
        <v>56</v>
      </c>
      <c r="R11" s="52" t="s">
        <v>53</v>
      </c>
      <c r="S11" s="52" t="s">
        <v>52</v>
      </c>
      <c r="T11" s="52" t="s">
        <v>52</v>
      </c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2" t="s">
        <v>50</v>
      </c>
      <c r="AS11" s="52" t="s">
        <v>50</v>
      </c>
      <c r="AT11" s="53"/>
      <c r="AU11" s="52" t="s">
        <v>63</v>
      </c>
      <c r="AV11" s="53">
        <v>78</v>
      </c>
    </row>
    <row r="12" spans="1:48" s="54" customFormat="1" ht="30" customHeight="1">
      <c r="A12" s="105"/>
      <c r="B12" s="106"/>
      <c r="C12" s="107"/>
      <c r="D12" s="108"/>
      <c r="E12" s="109"/>
      <c r="F12" s="50">
        <f>TRUNC(E12*D12, 0)</f>
        <v>0</v>
      </c>
      <c r="G12" s="50">
        <v>0</v>
      </c>
      <c r="H12" s="50">
        <f t="shared" si="7"/>
        <v>0</v>
      </c>
      <c r="I12" s="50">
        <v>0</v>
      </c>
      <c r="J12" s="50">
        <f t="shared" si="8"/>
        <v>0</v>
      </c>
      <c r="K12" s="50">
        <f t="shared" si="9"/>
        <v>0</v>
      </c>
      <c r="L12" s="50">
        <f t="shared" si="10"/>
        <v>0</v>
      </c>
      <c r="M12" s="51"/>
      <c r="N12" s="52" t="s">
        <v>54</v>
      </c>
      <c r="O12" s="52" t="s">
        <v>50</v>
      </c>
      <c r="P12" s="52" t="s">
        <v>50</v>
      </c>
      <c r="Q12" s="52" t="s">
        <v>56</v>
      </c>
      <c r="R12" s="52" t="s">
        <v>52</v>
      </c>
      <c r="S12" s="52" t="s">
        <v>52</v>
      </c>
      <c r="T12" s="52" t="s">
        <v>53</v>
      </c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2" t="s">
        <v>50</v>
      </c>
      <c r="AS12" s="52" t="s">
        <v>50</v>
      </c>
      <c r="AT12" s="53"/>
      <c r="AU12" s="52" t="s">
        <v>66</v>
      </c>
      <c r="AV12" s="53">
        <v>83</v>
      </c>
    </row>
    <row r="13" spans="1:48" s="54" customFormat="1" ht="30" customHeight="1">
      <c r="A13" s="105"/>
      <c r="B13" s="106"/>
      <c r="C13" s="107"/>
      <c r="D13" s="108"/>
      <c r="E13" s="109"/>
      <c r="F13" s="50">
        <f t="shared" ref="F13:F14" si="11">TRUNC(E13*D13, 0)</f>
        <v>0</v>
      </c>
      <c r="G13" s="50"/>
      <c r="H13" s="50">
        <f t="shared" si="7"/>
        <v>0</v>
      </c>
      <c r="I13" s="50"/>
      <c r="J13" s="50"/>
      <c r="K13" s="50">
        <f t="shared" si="9"/>
        <v>0</v>
      </c>
      <c r="L13" s="50">
        <f t="shared" si="10"/>
        <v>0</v>
      </c>
      <c r="M13" s="55"/>
      <c r="N13" s="52" t="s">
        <v>54</v>
      </c>
      <c r="O13" s="52" t="s">
        <v>50</v>
      </c>
      <c r="P13" s="52" t="s">
        <v>50</v>
      </c>
      <c r="Q13" s="52" t="s">
        <v>56</v>
      </c>
      <c r="R13" s="52" t="s">
        <v>52</v>
      </c>
      <c r="S13" s="52" t="s">
        <v>52</v>
      </c>
      <c r="T13" s="52" t="s">
        <v>53</v>
      </c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2" t="s">
        <v>50</v>
      </c>
      <c r="AS13" s="52" t="s">
        <v>50</v>
      </c>
      <c r="AT13" s="53"/>
      <c r="AU13" s="52" t="s">
        <v>66</v>
      </c>
      <c r="AV13" s="53">
        <v>83</v>
      </c>
    </row>
    <row r="14" spans="1:48" s="54" customFormat="1" ht="30" customHeight="1">
      <c r="A14" s="105"/>
      <c r="B14" s="106"/>
      <c r="C14" s="107"/>
      <c r="D14" s="108"/>
      <c r="E14" s="109"/>
      <c r="F14" s="50">
        <f t="shared" si="11"/>
        <v>0</v>
      </c>
      <c r="G14" s="50"/>
      <c r="H14" s="50">
        <f t="shared" si="7"/>
        <v>0</v>
      </c>
      <c r="I14" s="50"/>
      <c r="J14" s="50">
        <f t="shared" ref="J14" si="12">TRUNC(I14*D14, 0)</f>
        <v>0</v>
      </c>
      <c r="K14" s="50">
        <f t="shared" si="9"/>
        <v>0</v>
      </c>
      <c r="L14" s="50">
        <f t="shared" si="10"/>
        <v>0</v>
      </c>
      <c r="M14" s="51"/>
      <c r="N14" s="52" t="s">
        <v>54</v>
      </c>
      <c r="O14" s="52" t="s">
        <v>50</v>
      </c>
      <c r="P14" s="52" t="s">
        <v>50</v>
      </c>
      <c r="Q14" s="52" t="s">
        <v>56</v>
      </c>
      <c r="R14" s="52" t="s">
        <v>52</v>
      </c>
      <c r="S14" s="52" t="s">
        <v>52</v>
      </c>
      <c r="T14" s="52" t="s">
        <v>53</v>
      </c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2" t="s">
        <v>50</v>
      </c>
      <c r="AS14" s="52" t="s">
        <v>50</v>
      </c>
      <c r="AT14" s="53"/>
      <c r="AU14" s="52" t="s">
        <v>66</v>
      </c>
      <c r="AV14" s="53">
        <v>83</v>
      </c>
    </row>
    <row r="15" spans="1:48" s="54" customFormat="1" ht="30" customHeight="1">
      <c r="A15" s="105"/>
      <c r="B15" s="106"/>
      <c r="C15" s="107"/>
      <c r="D15" s="108"/>
      <c r="E15" s="109"/>
      <c r="F15" s="50">
        <f t="shared" ref="F15" si="13">TRUNC(E15*D15, 0)</f>
        <v>0</v>
      </c>
      <c r="G15" s="50"/>
      <c r="H15" s="50">
        <f t="shared" ref="H15" si="14">TRUNC(G15*D15, 0)</f>
        <v>0</v>
      </c>
      <c r="I15" s="50"/>
      <c r="J15" s="50">
        <f t="shared" ref="J15" si="15">TRUNC(I15*D15, 0)</f>
        <v>0</v>
      </c>
      <c r="K15" s="50">
        <f t="shared" ref="K15" si="16">TRUNC(E15+G15+I15, 0)</f>
        <v>0</v>
      </c>
      <c r="L15" s="50">
        <f t="shared" ref="L15" si="17">TRUNC(F15+H15+J15, 0)</f>
        <v>0</v>
      </c>
      <c r="M15" s="55"/>
      <c r="N15" s="52" t="s">
        <v>62</v>
      </c>
      <c r="O15" s="52" t="s">
        <v>50</v>
      </c>
      <c r="P15" s="52" t="s">
        <v>50</v>
      </c>
      <c r="Q15" s="52" t="s">
        <v>56</v>
      </c>
      <c r="R15" s="52" t="s">
        <v>53</v>
      </c>
      <c r="S15" s="52" t="s">
        <v>52</v>
      </c>
      <c r="T15" s="52" t="s">
        <v>52</v>
      </c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2" t="s">
        <v>50</v>
      </c>
      <c r="AS15" s="52" t="s">
        <v>50</v>
      </c>
      <c r="AT15" s="53"/>
      <c r="AU15" s="52" t="s">
        <v>63</v>
      </c>
      <c r="AV15" s="53">
        <v>78</v>
      </c>
    </row>
    <row r="16" spans="1:48" s="54" customFormat="1" ht="30" customHeight="1">
      <c r="A16" s="105"/>
      <c r="B16" s="106"/>
      <c r="C16" s="107"/>
      <c r="D16" s="108"/>
      <c r="E16" s="109"/>
      <c r="F16" s="50">
        <f>TRUNC(E16*D16, 0)</f>
        <v>0</v>
      </c>
      <c r="G16" s="50">
        <v>0</v>
      </c>
      <c r="H16" s="50">
        <f t="shared" si="0"/>
        <v>0</v>
      </c>
      <c r="I16" s="50">
        <v>0</v>
      </c>
      <c r="J16" s="50">
        <f t="shared" si="1"/>
        <v>0</v>
      </c>
      <c r="K16" s="50">
        <f t="shared" ref="K16:L26" si="18">TRUNC(E16+G16+I16, 0)</f>
        <v>0</v>
      </c>
      <c r="L16" s="50">
        <f t="shared" si="18"/>
        <v>0</v>
      </c>
      <c r="M16" s="51"/>
      <c r="N16" s="52" t="s">
        <v>54</v>
      </c>
      <c r="O16" s="52" t="s">
        <v>50</v>
      </c>
      <c r="P16" s="52" t="s">
        <v>50</v>
      </c>
      <c r="Q16" s="52" t="s">
        <v>56</v>
      </c>
      <c r="R16" s="52" t="s">
        <v>52</v>
      </c>
      <c r="S16" s="52" t="s">
        <v>52</v>
      </c>
      <c r="T16" s="52" t="s">
        <v>53</v>
      </c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2" t="s">
        <v>50</v>
      </c>
      <c r="AS16" s="52" t="s">
        <v>50</v>
      </c>
      <c r="AT16" s="53"/>
      <c r="AU16" s="52" t="s">
        <v>66</v>
      </c>
      <c r="AV16" s="53">
        <v>83</v>
      </c>
    </row>
    <row r="17" spans="1:50" s="54" customFormat="1" ht="30" customHeight="1">
      <c r="A17" s="105"/>
      <c r="B17" s="106"/>
      <c r="C17" s="107"/>
      <c r="D17" s="108"/>
      <c r="E17" s="109"/>
      <c r="F17" s="50">
        <f t="shared" ref="F17" si="19">TRUNC(E17*D17, 0)</f>
        <v>0</v>
      </c>
      <c r="G17" s="50"/>
      <c r="H17" s="50">
        <f t="shared" si="0"/>
        <v>0</v>
      </c>
      <c r="I17" s="50"/>
      <c r="J17" s="50">
        <f t="shared" si="1"/>
        <v>0</v>
      </c>
      <c r="K17" s="50">
        <f t="shared" si="18"/>
        <v>0</v>
      </c>
      <c r="L17" s="50">
        <f t="shared" si="18"/>
        <v>0</v>
      </c>
      <c r="M17" s="55"/>
      <c r="N17" s="52" t="s">
        <v>62</v>
      </c>
      <c r="O17" s="52" t="s">
        <v>50</v>
      </c>
      <c r="P17" s="52" t="s">
        <v>50</v>
      </c>
      <c r="Q17" s="52" t="s">
        <v>56</v>
      </c>
      <c r="R17" s="52" t="s">
        <v>53</v>
      </c>
      <c r="S17" s="52" t="s">
        <v>52</v>
      </c>
      <c r="T17" s="52" t="s">
        <v>52</v>
      </c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2" t="s">
        <v>50</v>
      </c>
      <c r="AS17" s="52" t="s">
        <v>50</v>
      </c>
      <c r="AT17" s="53"/>
      <c r="AU17" s="52" t="s">
        <v>63</v>
      </c>
      <c r="AV17" s="53">
        <v>78</v>
      </c>
    </row>
    <row r="18" spans="1:50" s="54" customFormat="1" ht="30" customHeight="1">
      <c r="A18" s="105"/>
      <c r="B18" s="106"/>
      <c r="C18" s="107"/>
      <c r="D18" s="108"/>
      <c r="E18" s="109"/>
      <c r="F18" s="50">
        <f>TRUNC(E18*D18, 0)</f>
        <v>0</v>
      </c>
      <c r="G18" s="50">
        <v>0</v>
      </c>
      <c r="H18" s="50">
        <f t="shared" si="0"/>
        <v>0</v>
      </c>
      <c r="I18" s="50">
        <v>0</v>
      </c>
      <c r="J18" s="50">
        <f t="shared" si="1"/>
        <v>0</v>
      </c>
      <c r="K18" s="50">
        <f t="shared" si="18"/>
        <v>0</v>
      </c>
      <c r="L18" s="50">
        <f t="shared" si="18"/>
        <v>0</v>
      </c>
      <c r="M18" s="51"/>
      <c r="N18" s="52" t="s">
        <v>54</v>
      </c>
      <c r="O18" s="52" t="s">
        <v>50</v>
      </c>
      <c r="P18" s="52" t="s">
        <v>50</v>
      </c>
      <c r="Q18" s="52" t="s">
        <v>56</v>
      </c>
      <c r="R18" s="52" t="s">
        <v>52</v>
      </c>
      <c r="S18" s="52" t="s">
        <v>52</v>
      </c>
      <c r="T18" s="52" t="s">
        <v>53</v>
      </c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2" t="s">
        <v>50</v>
      </c>
      <c r="AS18" s="52" t="s">
        <v>50</v>
      </c>
      <c r="AT18" s="53"/>
      <c r="AU18" s="52" t="s">
        <v>66</v>
      </c>
      <c r="AV18" s="53">
        <v>83</v>
      </c>
    </row>
    <row r="19" spans="1:50" s="54" customFormat="1" ht="30" customHeight="1">
      <c r="A19" s="105"/>
      <c r="B19" s="106"/>
      <c r="C19" s="107"/>
      <c r="D19" s="108"/>
      <c r="E19" s="109"/>
      <c r="F19" s="50">
        <f t="shared" ref="F19:F22" si="20">TRUNC(E19*D19, 0)</f>
        <v>0</v>
      </c>
      <c r="G19" s="50"/>
      <c r="H19" s="50">
        <f t="shared" si="0"/>
        <v>0</v>
      </c>
      <c r="I19" s="50"/>
      <c r="J19" s="50"/>
      <c r="K19" s="50">
        <f t="shared" si="18"/>
        <v>0</v>
      </c>
      <c r="L19" s="50">
        <f t="shared" si="18"/>
        <v>0</v>
      </c>
      <c r="M19" s="55"/>
      <c r="N19" s="52" t="s">
        <v>54</v>
      </c>
      <c r="O19" s="52" t="s">
        <v>50</v>
      </c>
      <c r="P19" s="52" t="s">
        <v>50</v>
      </c>
      <c r="Q19" s="52" t="s">
        <v>56</v>
      </c>
      <c r="R19" s="52" t="s">
        <v>52</v>
      </c>
      <c r="S19" s="52" t="s">
        <v>52</v>
      </c>
      <c r="T19" s="52" t="s">
        <v>53</v>
      </c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2" t="s">
        <v>50</v>
      </c>
      <c r="AS19" s="52" t="s">
        <v>50</v>
      </c>
      <c r="AT19" s="53"/>
      <c r="AU19" s="52" t="s">
        <v>66</v>
      </c>
      <c r="AV19" s="53">
        <v>83</v>
      </c>
    </row>
    <row r="20" spans="1:50" s="54" customFormat="1" ht="30" customHeight="1">
      <c r="A20" s="105"/>
      <c r="B20" s="106"/>
      <c r="C20" s="107"/>
      <c r="D20" s="108"/>
      <c r="E20" s="109"/>
      <c r="F20" s="50">
        <f t="shared" si="20"/>
        <v>0</v>
      </c>
      <c r="G20" s="50"/>
      <c r="H20" s="50">
        <f t="shared" si="0"/>
        <v>0</v>
      </c>
      <c r="I20" s="50"/>
      <c r="J20" s="50">
        <f t="shared" ref="J20" si="21">TRUNC(I20*D20, 0)</f>
        <v>0</v>
      </c>
      <c r="K20" s="50">
        <f t="shared" si="18"/>
        <v>0</v>
      </c>
      <c r="L20" s="50">
        <f t="shared" si="18"/>
        <v>0</v>
      </c>
      <c r="M20" s="51"/>
      <c r="N20" s="52" t="s">
        <v>54</v>
      </c>
      <c r="O20" s="52" t="s">
        <v>50</v>
      </c>
      <c r="P20" s="52" t="s">
        <v>50</v>
      </c>
      <c r="Q20" s="52" t="s">
        <v>56</v>
      </c>
      <c r="R20" s="52" t="s">
        <v>52</v>
      </c>
      <c r="S20" s="52" t="s">
        <v>52</v>
      </c>
      <c r="T20" s="52" t="s">
        <v>53</v>
      </c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2" t="s">
        <v>50</v>
      </c>
      <c r="AS20" s="52" t="s">
        <v>50</v>
      </c>
      <c r="AT20" s="53"/>
      <c r="AU20" s="52" t="s">
        <v>66</v>
      </c>
      <c r="AV20" s="53">
        <v>83</v>
      </c>
    </row>
    <row r="21" spans="1:50" s="54" customFormat="1" ht="30" customHeight="1">
      <c r="A21" s="105"/>
      <c r="B21" s="106"/>
      <c r="C21" s="107"/>
      <c r="D21" s="108"/>
      <c r="E21" s="109"/>
      <c r="F21" s="50">
        <f t="shared" si="20"/>
        <v>0</v>
      </c>
      <c r="G21" s="50"/>
      <c r="H21" s="50">
        <f t="shared" si="0"/>
        <v>0</v>
      </c>
      <c r="I21" s="50"/>
      <c r="J21" s="50"/>
      <c r="K21" s="50">
        <f t="shared" ref="K21:K24" si="22">TRUNC(E21+G21+I21, 0)</f>
        <v>0</v>
      </c>
      <c r="L21" s="50">
        <f t="shared" ref="L21:L24" si="23">TRUNC(F21+H21+J21, 0)</f>
        <v>0</v>
      </c>
      <c r="M21" s="55"/>
      <c r="N21" s="52" t="s">
        <v>54</v>
      </c>
      <c r="O21" s="52" t="s">
        <v>50</v>
      </c>
      <c r="P21" s="52" t="s">
        <v>50</v>
      </c>
      <c r="Q21" s="52" t="s">
        <v>56</v>
      </c>
      <c r="R21" s="52" t="s">
        <v>52</v>
      </c>
      <c r="S21" s="52" t="s">
        <v>52</v>
      </c>
      <c r="T21" s="52" t="s">
        <v>53</v>
      </c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2" t="s">
        <v>50</v>
      </c>
      <c r="AS21" s="52" t="s">
        <v>50</v>
      </c>
      <c r="AT21" s="53"/>
      <c r="AU21" s="52" t="s">
        <v>66</v>
      </c>
      <c r="AV21" s="53">
        <v>83</v>
      </c>
    </row>
    <row r="22" spans="1:50" s="54" customFormat="1" ht="30" customHeight="1">
      <c r="A22" s="105"/>
      <c r="B22" s="106"/>
      <c r="C22" s="107"/>
      <c r="D22" s="108"/>
      <c r="E22" s="109"/>
      <c r="F22" s="50">
        <f t="shared" si="20"/>
        <v>0</v>
      </c>
      <c r="G22" s="50"/>
      <c r="H22" s="50">
        <f t="shared" ref="H22" si="24">TRUNC(G22*D22, 0)</f>
        <v>0</v>
      </c>
      <c r="I22" s="50"/>
      <c r="J22" s="50">
        <f t="shared" ref="J22" si="25">TRUNC(I22*D22, 0)</f>
        <v>0</v>
      </c>
      <c r="K22" s="50">
        <f t="shared" si="22"/>
        <v>0</v>
      </c>
      <c r="L22" s="50">
        <f t="shared" si="23"/>
        <v>0</v>
      </c>
      <c r="M22" s="51"/>
      <c r="N22" s="52" t="s">
        <v>54</v>
      </c>
      <c r="O22" s="52" t="s">
        <v>50</v>
      </c>
      <c r="P22" s="52" t="s">
        <v>50</v>
      </c>
      <c r="Q22" s="52" t="s">
        <v>56</v>
      </c>
      <c r="R22" s="52" t="s">
        <v>52</v>
      </c>
      <c r="S22" s="52" t="s">
        <v>52</v>
      </c>
      <c r="T22" s="52" t="s">
        <v>53</v>
      </c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2" t="s">
        <v>50</v>
      </c>
      <c r="AS22" s="52" t="s">
        <v>50</v>
      </c>
      <c r="AT22" s="53"/>
      <c r="AU22" s="52" t="s">
        <v>66</v>
      </c>
      <c r="AV22" s="53">
        <v>83</v>
      </c>
    </row>
    <row r="23" spans="1:50" s="54" customFormat="1" ht="30" customHeight="1">
      <c r="A23" s="105"/>
      <c r="B23" s="106"/>
      <c r="C23" s="107"/>
      <c r="D23" s="108"/>
      <c r="E23" s="109"/>
      <c r="F23" s="50">
        <f>TRUNC(E23*D23, 0)</f>
        <v>0</v>
      </c>
      <c r="G23" s="50"/>
      <c r="H23" s="50">
        <f>TRUNC(G23*D23, 0)</f>
        <v>0</v>
      </c>
      <c r="I23" s="50"/>
      <c r="J23" s="50">
        <f>TRUNC(I23*D23, 0)</f>
        <v>0</v>
      </c>
      <c r="K23" s="50">
        <f t="shared" si="22"/>
        <v>0</v>
      </c>
      <c r="L23" s="50">
        <f t="shared" si="23"/>
        <v>0</v>
      </c>
      <c r="M23" s="55"/>
      <c r="N23" s="52" t="s">
        <v>54</v>
      </c>
      <c r="O23" s="52" t="s">
        <v>50</v>
      </c>
      <c r="P23" s="52" t="s">
        <v>50</v>
      </c>
      <c r="Q23" s="52" t="s">
        <v>56</v>
      </c>
      <c r="R23" s="52" t="s">
        <v>52</v>
      </c>
      <c r="S23" s="52" t="s">
        <v>52</v>
      </c>
      <c r="T23" s="52" t="s">
        <v>53</v>
      </c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2" t="s">
        <v>50</v>
      </c>
      <c r="AS23" s="52" t="s">
        <v>50</v>
      </c>
      <c r="AT23" s="53"/>
      <c r="AU23" s="52" t="s">
        <v>66</v>
      </c>
      <c r="AV23" s="53">
        <v>83</v>
      </c>
    </row>
    <row r="24" spans="1:50" s="54" customFormat="1" ht="30" customHeight="1">
      <c r="A24" s="105"/>
      <c r="B24" s="106"/>
      <c r="C24" s="107"/>
      <c r="D24" s="108"/>
      <c r="E24" s="109"/>
      <c r="F24" s="50">
        <f>TRUNC(E24*D24, 0)</f>
        <v>0</v>
      </c>
      <c r="G24" s="50"/>
      <c r="H24" s="50">
        <f>TRUNC(G24*D24, 0)</f>
        <v>0</v>
      </c>
      <c r="I24" s="50"/>
      <c r="J24" s="50">
        <f>TRUNC(I24*D24, 0)</f>
        <v>0</v>
      </c>
      <c r="K24" s="50">
        <f t="shared" si="22"/>
        <v>0</v>
      </c>
      <c r="L24" s="50">
        <f t="shared" si="23"/>
        <v>0</v>
      </c>
      <c r="M24" s="55"/>
      <c r="N24" s="52" t="s">
        <v>54</v>
      </c>
      <c r="O24" s="52" t="s">
        <v>50</v>
      </c>
      <c r="P24" s="52" t="s">
        <v>50</v>
      </c>
      <c r="Q24" s="52" t="s">
        <v>56</v>
      </c>
      <c r="R24" s="52" t="s">
        <v>52</v>
      </c>
      <c r="S24" s="52" t="s">
        <v>52</v>
      </c>
      <c r="T24" s="52" t="s">
        <v>53</v>
      </c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2" t="s">
        <v>50</v>
      </c>
      <c r="AS24" s="52" t="s">
        <v>50</v>
      </c>
      <c r="AT24" s="53"/>
      <c r="AU24" s="52" t="s">
        <v>66</v>
      </c>
      <c r="AV24" s="53">
        <v>83</v>
      </c>
    </row>
    <row r="25" spans="1:50" s="54" customFormat="1" ht="30" customHeight="1">
      <c r="A25" s="105"/>
      <c r="B25" s="106"/>
      <c r="C25" s="107"/>
      <c r="D25" s="108"/>
      <c r="E25" s="109"/>
      <c r="F25" s="50">
        <f t="shared" ref="F25" si="26">TRUNC(E25*D25, 0)</f>
        <v>0</v>
      </c>
      <c r="G25" s="50"/>
      <c r="H25" s="50">
        <f t="shared" ref="H25" si="27">TRUNC(G25*D25, 0)</f>
        <v>0</v>
      </c>
      <c r="I25" s="50"/>
      <c r="J25" s="50"/>
      <c r="K25" s="50">
        <f t="shared" si="18"/>
        <v>0</v>
      </c>
      <c r="L25" s="50">
        <f t="shared" si="18"/>
        <v>0</v>
      </c>
      <c r="M25" s="55"/>
      <c r="N25" s="52" t="s">
        <v>54</v>
      </c>
      <c r="O25" s="52" t="s">
        <v>50</v>
      </c>
      <c r="P25" s="52" t="s">
        <v>50</v>
      </c>
      <c r="Q25" s="52" t="s">
        <v>56</v>
      </c>
      <c r="R25" s="52" t="s">
        <v>52</v>
      </c>
      <c r="S25" s="52" t="s">
        <v>52</v>
      </c>
      <c r="T25" s="52" t="s">
        <v>53</v>
      </c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2" t="s">
        <v>50</v>
      </c>
      <c r="AS25" s="52" t="s">
        <v>50</v>
      </c>
      <c r="AT25" s="53"/>
      <c r="AU25" s="52" t="s">
        <v>66</v>
      </c>
      <c r="AV25" s="53">
        <v>83</v>
      </c>
    </row>
    <row r="26" spans="1:50" s="54" customFormat="1" ht="30" customHeight="1">
      <c r="A26" s="105"/>
      <c r="B26" s="106"/>
      <c r="C26" s="107"/>
      <c r="D26" s="108"/>
      <c r="E26" s="109"/>
      <c r="F26" s="50">
        <f t="shared" si="2"/>
        <v>0</v>
      </c>
      <c r="G26" s="50"/>
      <c r="H26" s="50">
        <f t="shared" si="0"/>
        <v>0</v>
      </c>
      <c r="I26" s="50"/>
      <c r="J26" s="50">
        <f t="shared" si="1"/>
        <v>0</v>
      </c>
      <c r="K26" s="50">
        <f t="shared" si="18"/>
        <v>0</v>
      </c>
      <c r="L26" s="50">
        <f t="shared" si="18"/>
        <v>0</v>
      </c>
      <c r="M26" s="51"/>
      <c r="N26" s="52" t="s">
        <v>54</v>
      </c>
      <c r="O26" s="52" t="s">
        <v>50</v>
      </c>
      <c r="P26" s="52" t="s">
        <v>50</v>
      </c>
      <c r="Q26" s="52" t="s">
        <v>56</v>
      </c>
      <c r="R26" s="52" t="s">
        <v>52</v>
      </c>
      <c r="S26" s="52" t="s">
        <v>52</v>
      </c>
      <c r="T26" s="52" t="s">
        <v>53</v>
      </c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2" t="s">
        <v>50</v>
      </c>
      <c r="AS26" s="52" t="s">
        <v>50</v>
      </c>
      <c r="AT26" s="53"/>
      <c r="AU26" s="52" t="s">
        <v>66</v>
      </c>
      <c r="AV26" s="53">
        <v>83</v>
      </c>
    </row>
    <row r="27" spans="1:50" s="54" customFormat="1" ht="30" customHeight="1">
      <c r="A27" s="110" t="s">
        <v>55</v>
      </c>
      <c r="B27" s="110"/>
      <c r="C27" s="111"/>
      <c r="D27" s="108"/>
      <c r="E27" s="109"/>
      <c r="F27" s="50"/>
      <c r="G27" s="50"/>
      <c r="H27" s="50">
        <f>SUM(H5:H26)</f>
        <v>0</v>
      </c>
      <c r="I27" s="50"/>
      <c r="J27" s="50">
        <f>SUM(J5:J26)</f>
        <v>0</v>
      </c>
      <c r="K27" s="50"/>
      <c r="L27" s="50">
        <f>SUM(L5:L26)</f>
        <v>0</v>
      </c>
      <c r="M27" s="55"/>
    </row>
    <row r="28" spans="1:50" ht="30" customHeight="1">
      <c r="A28" s="119" t="s">
        <v>187</v>
      </c>
      <c r="B28" s="57"/>
      <c r="C28" s="49"/>
      <c r="D28" s="112"/>
      <c r="E28" s="50"/>
      <c r="F28" s="50"/>
      <c r="G28" s="50"/>
      <c r="H28" s="50"/>
      <c r="I28" s="50"/>
      <c r="J28" s="50"/>
      <c r="K28" s="50"/>
      <c r="L28" s="50"/>
      <c r="M28" s="55"/>
      <c r="N28" s="47" t="s">
        <v>58</v>
      </c>
      <c r="O28" s="47" t="s">
        <v>50</v>
      </c>
      <c r="P28" s="47" t="s">
        <v>50</v>
      </c>
      <c r="Q28" s="47" t="s">
        <v>56</v>
      </c>
      <c r="R28" s="47" t="s">
        <v>53</v>
      </c>
      <c r="S28" s="47" t="s">
        <v>52</v>
      </c>
      <c r="T28" s="47" t="s">
        <v>52</v>
      </c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7" t="s">
        <v>50</v>
      </c>
      <c r="AS28" s="47" t="s">
        <v>50</v>
      </c>
      <c r="AT28" s="48"/>
      <c r="AU28" s="47" t="s">
        <v>59</v>
      </c>
      <c r="AV28" s="48">
        <v>76</v>
      </c>
      <c r="AX28" s="56"/>
    </row>
    <row r="29" spans="1:50" ht="30" customHeight="1">
      <c r="A29" s="57" t="s">
        <v>160</v>
      </c>
      <c r="B29" s="41" t="s">
        <v>206</v>
      </c>
      <c r="C29" s="122" t="s">
        <v>162</v>
      </c>
      <c r="D29" s="60">
        <v>50</v>
      </c>
      <c r="E29" s="50"/>
      <c r="F29" s="50"/>
      <c r="G29" s="50"/>
      <c r="H29" s="50"/>
      <c r="I29" s="50"/>
      <c r="J29" s="50"/>
      <c r="K29" s="50"/>
      <c r="L29" s="50"/>
      <c r="M29" s="51"/>
      <c r="N29" s="47" t="s">
        <v>64</v>
      </c>
      <c r="O29" s="47" t="s">
        <v>50</v>
      </c>
      <c r="P29" s="47" t="s">
        <v>50</v>
      </c>
      <c r="Q29" s="47" t="s">
        <v>56</v>
      </c>
      <c r="R29" s="47" t="s">
        <v>53</v>
      </c>
      <c r="S29" s="47" t="s">
        <v>52</v>
      </c>
      <c r="T29" s="47" t="s">
        <v>52</v>
      </c>
      <c r="U29" s="48"/>
      <c r="V29" s="48"/>
      <c r="W29" s="48"/>
      <c r="X29" s="48"/>
      <c r="Y29" s="48">
        <v>2</v>
      </c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7" t="s">
        <v>50</v>
      </c>
      <c r="AS29" s="47" t="s">
        <v>50</v>
      </c>
      <c r="AT29" s="48"/>
      <c r="AU29" s="47" t="s">
        <v>65</v>
      </c>
      <c r="AV29" s="48">
        <v>79</v>
      </c>
      <c r="AX29" s="56"/>
    </row>
    <row r="30" spans="1:50" s="9" customFormat="1" ht="30" customHeight="1">
      <c r="A30" s="38" t="s">
        <v>160</v>
      </c>
      <c r="B30" s="104" t="s">
        <v>205</v>
      </c>
      <c r="C30" s="107" t="s">
        <v>161</v>
      </c>
      <c r="D30" s="60">
        <v>30</v>
      </c>
      <c r="E30" s="50"/>
      <c r="F30" s="50"/>
      <c r="G30" s="50"/>
      <c r="H30" s="50"/>
      <c r="I30" s="50"/>
      <c r="J30" s="50"/>
      <c r="K30" s="50"/>
      <c r="L30" s="50"/>
      <c r="M30" s="50"/>
      <c r="N30" s="11" t="s">
        <v>60</v>
      </c>
      <c r="O30" s="11" t="s">
        <v>50</v>
      </c>
      <c r="P30" s="11" t="s">
        <v>50</v>
      </c>
      <c r="Q30" s="11" t="s">
        <v>56</v>
      </c>
      <c r="R30" s="11" t="s">
        <v>52</v>
      </c>
      <c r="S30" s="11" t="s">
        <v>52</v>
      </c>
      <c r="T30" s="11" t="s">
        <v>53</v>
      </c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" t="s">
        <v>50</v>
      </c>
      <c r="AS30" s="11" t="s">
        <v>50</v>
      </c>
      <c r="AT30" s="114"/>
      <c r="AU30" s="11" t="s">
        <v>61</v>
      </c>
      <c r="AV30" s="114">
        <v>77</v>
      </c>
      <c r="AX30" s="56"/>
    </row>
    <row r="31" spans="1:50" s="9" customFormat="1" ht="30" customHeight="1">
      <c r="A31" s="38" t="s">
        <v>163</v>
      </c>
      <c r="B31" s="104" t="s">
        <v>164</v>
      </c>
      <c r="C31" s="107" t="s">
        <v>161</v>
      </c>
      <c r="D31" s="60">
        <v>50</v>
      </c>
      <c r="E31" s="50"/>
      <c r="F31" s="50"/>
      <c r="G31" s="50"/>
      <c r="H31" s="50"/>
      <c r="I31" s="50"/>
      <c r="J31" s="50"/>
      <c r="K31" s="50"/>
      <c r="L31" s="50"/>
      <c r="M31" s="50"/>
      <c r="N31" s="11" t="s">
        <v>60</v>
      </c>
      <c r="O31" s="11" t="s">
        <v>50</v>
      </c>
      <c r="P31" s="11" t="s">
        <v>50</v>
      </c>
      <c r="Q31" s="11" t="s">
        <v>56</v>
      </c>
      <c r="R31" s="11" t="s">
        <v>52</v>
      </c>
      <c r="S31" s="11" t="s">
        <v>52</v>
      </c>
      <c r="T31" s="11" t="s">
        <v>53</v>
      </c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" t="s">
        <v>50</v>
      </c>
      <c r="AS31" s="11" t="s">
        <v>50</v>
      </c>
      <c r="AT31" s="114"/>
      <c r="AU31" s="11" t="s">
        <v>61</v>
      </c>
      <c r="AV31" s="114">
        <v>77</v>
      </c>
      <c r="AX31" s="56"/>
    </row>
    <row r="32" spans="1:50" ht="30" customHeight="1">
      <c r="A32" s="101" t="s">
        <v>165</v>
      </c>
      <c r="B32" s="57" t="s">
        <v>166</v>
      </c>
      <c r="C32" s="121" t="s">
        <v>162</v>
      </c>
      <c r="D32" s="60">
        <v>50</v>
      </c>
      <c r="E32" s="50"/>
      <c r="F32" s="50"/>
      <c r="G32" s="50"/>
      <c r="H32" s="50"/>
      <c r="I32" s="50"/>
      <c r="J32" s="50"/>
      <c r="K32" s="50"/>
      <c r="L32" s="50"/>
      <c r="M32" s="50"/>
      <c r="N32" s="47" t="s">
        <v>54</v>
      </c>
      <c r="O32" s="47" t="s">
        <v>50</v>
      </c>
      <c r="P32" s="47" t="s">
        <v>50</v>
      </c>
      <c r="Q32" s="47" t="s">
        <v>56</v>
      </c>
      <c r="R32" s="47" t="s">
        <v>52</v>
      </c>
      <c r="S32" s="47" t="s">
        <v>52</v>
      </c>
      <c r="T32" s="47" t="s">
        <v>53</v>
      </c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7" t="s">
        <v>50</v>
      </c>
      <c r="AS32" s="47" t="s">
        <v>50</v>
      </c>
      <c r="AT32" s="48"/>
      <c r="AU32" s="47" t="s">
        <v>66</v>
      </c>
      <c r="AV32" s="48">
        <v>83</v>
      </c>
      <c r="AX32" s="56"/>
    </row>
    <row r="33" spans="1:50" ht="30" customHeight="1">
      <c r="A33" s="57" t="s">
        <v>138</v>
      </c>
      <c r="B33" s="37" t="s">
        <v>184</v>
      </c>
      <c r="C33" s="49" t="s">
        <v>185</v>
      </c>
      <c r="D33" s="60"/>
      <c r="E33" s="50"/>
      <c r="F33" s="50"/>
      <c r="G33" s="50"/>
      <c r="H33" s="50"/>
      <c r="I33" s="50"/>
      <c r="J33" s="50"/>
      <c r="K33" s="50"/>
      <c r="L33" s="50"/>
      <c r="M33" s="50"/>
      <c r="AX33" s="56"/>
    </row>
    <row r="34" spans="1:50" ht="30" customHeight="1">
      <c r="A34" s="37" t="s">
        <v>168</v>
      </c>
      <c r="B34" s="37" t="s">
        <v>167</v>
      </c>
      <c r="C34" s="49" t="s">
        <v>186</v>
      </c>
      <c r="D34" s="60">
        <v>20</v>
      </c>
      <c r="E34" s="50"/>
      <c r="F34" s="50"/>
      <c r="G34" s="50"/>
      <c r="H34" s="50"/>
      <c r="I34" s="50"/>
      <c r="J34" s="50"/>
      <c r="K34" s="50"/>
      <c r="L34" s="50"/>
      <c r="M34" s="50"/>
      <c r="AX34" s="56"/>
    </row>
    <row r="35" spans="1:50" ht="30" customHeight="1">
      <c r="A35" s="37" t="s">
        <v>168</v>
      </c>
      <c r="B35" s="37" t="s">
        <v>169</v>
      </c>
      <c r="C35" s="49" t="s">
        <v>139</v>
      </c>
      <c r="D35" s="60">
        <v>20</v>
      </c>
      <c r="E35" s="50"/>
      <c r="F35" s="50"/>
      <c r="G35" s="50"/>
      <c r="H35" s="50"/>
      <c r="I35" s="50"/>
      <c r="J35" s="50"/>
      <c r="K35" s="50"/>
      <c r="L35" s="50"/>
      <c r="M35" s="50"/>
      <c r="AX35" s="56"/>
    </row>
    <row r="36" spans="1:50" ht="30" customHeight="1">
      <c r="A36" s="37" t="s">
        <v>171</v>
      </c>
      <c r="B36" s="115" t="s">
        <v>173</v>
      </c>
      <c r="C36" s="49" t="s">
        <v>139</v>
      </c>
      <c r="D36" s="60">
        <v>10</v>
      </c>
      <c r="E36" s="50"/>
      <c r="F36" s="50"/>
      <c r="G36" s="50"/>
      <c r="H36" s="50"/>
      <c r="I36" s="50"/>
      <c r="J36" s="50"/>
      <c r="K36" s="50"/>
      <c r="L36" s="50"/>
      <c r="M36" s="50"/>
      <c r="AX36" s="56"/>
    </row>
    <row r="37" spans="1:50" ht="30" customHeight="1">
      <c r="A37" s="37" t="s">
        <v>170</v>
      </c>
      <c r="B37" s="39" t="s">
        <v>172</v>
      </c>
      <c r="C37" s="49" t="s">
        <v>57</v>
      </c>
      <c r="D37" s="60">
        <v>40</v>
      </c>
      <c r="E37" s="50"/>
      <c r="F37" s="50"/>
      <c r="G37" s="50"/>
      <c r="H37" s="50"/>
      <c r="I37" s="50"/>
      <c r="J37" s="50"/>
      <c r="K37" s="50"/>
      <c r="L37" s="50"/>
      <c r="M37" s="50" t="s">
        <v>50</v>
      </c>
      <c r="N37" s="47" t="s">
        <v>97</v>
      </c>
      <c r="O37" s="47" t="s">
        <v>50</v>
      </c>
      <c r="P37" s="47" t="s">
        <v>50</v>
      </c>
      <c r="Q37" s="47" t="s">
        <v>67</v>
      </c>
      <c r="R37" s="47" t="s">
        <v>53</v>
      </c>
      <c r="S37" s="47" t="s">
        <v>52</v>
      </c>
      <c r="T37" s="47" t="s">
        <v>52</v>
      </c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7" t="s">
        <v>50</v>
      </c>
      <c r="AS37" s="47" t="s">
        <v>50</v>
      </c>
      <c r="AT37" s="48"/>
      <c r="AU37" s="47" t="s">
        <v>98</v>
      </c>
      <c r="AV37" s="48">
        <v>52</v>
      </c>
      <c r="AX37" s="56"/>
    </row>
    <row r="38" spans="1:50" customFormat="1" ht="30" customHeight="1">
      <c r="A38" s="41" t="s">
        <v>150</v>
      </c>
      <c r="B38" s="39" t="s">
        <v>140</v>
      </c>
      <c r="C38" s="49" t="s">
        <v>57</v>
      </c>
      <c r="D38" s="112">
        <v>5</v>
      </c>
      <c r="E38" s="50"/>
      <c r="F38" s="50"/>
      <c r="G38" s="50"/>
      <c r="H38" s="50"/>
      <c r="I38" s="50"/>
      <c r="J38" s="50"/>
      <c r="K38" s="50"/>
      <c r="L38" s="50"/>
      <c r="M38" s="50" t="s">
        <v>50</v>
      </c>
      <c r="N38" s="42"/>
      <c r="AX38" s="56"/>
    </row>
    <row r="39" spans="1:50" ht="30" customHeight="1">
      <c r="A39" s="41" t="s">
        <v>151</v>
      </c>
      <c r="B39" s="41" t="s">
        <v>140</v>
      </c>
      <c r="C39" s="49" t="s">
        <v>57</v>
      </c>
      <c r="D39" s="112">
        <v>5</v>
      </c>
      <c r="E39" s="50"/>
      <c r="F39" s="50"/>
      <c r="G39" s="50"/>
      <c r="H39" s="50"/>
      <c r="I39" s="50"/>
      <c r="J39" s="50"/>
      <c r="K39" s="50"/>
      <c r="L39" s="50"/>
      <c r="M39" s="50" t="s">
        <v>50</v>
      </c>
      <c r="N39" s="42"/>
      <c r="AX39" s="56"/>
    </row>
    <row r="40" spans="1:50" ht="30" customHeight="1">
      <c r="A40" s="41" t="s">
        <v>174</v>
      </c>
      <c r="B40" s="41" t="s">
        <v>157</v>
      </c>
      <c r="C40" s="49" t="s">
        <v>57</v>
      </c>
      <c r="D40" s="112">
        <v>20</v>
      </c>
      <c r="E40" s="50"/>
      <c r="F40" s="50"/>
      <c r="G40" s="50"/>
      <c r="H40" s="50"/>
      <c r="I40" s="50"/>
      <c r="J40" s="50"/>
      <c r="K40" s="50"/>
      <c r="L40" s="50"/>
      <c r="M40" s="50" t="s">
        <v>50</v>
      </c>
      <c r="N40" s="42"/>
      <c r="AX40" s="56"/>
    </row>
    <row r="41" spans="1:50" ht="30" customHeight="1">
      <c r="A41" s="41" t="s">
        <v>141</v>
      </c>
      <c r="B41" s="41" t="s">
        <v>156</v>
      </c>
      <c r="C41" s="49" t="s">
        <v>57</v>
      </c>
      <c r="D41" s="112">
        <v>20</v>
      </c>
      <c r="E41" s="50"/>
      <c r="F41" s="50"/>
      <c r="G41" s="50"/>
      <c r="H41" s="50"/>
      <c r="I41" s="50"/>
      <c r="J41" s="50"/>
      <c r="K41" s="50"/>
      <c r="L41" s="50"/>
      <c r="M41" s="50" t="s">
        <v>50</v>
      </c>
      <c r="N41" s="42"/>
      <c r="AX41" s="56"/>
    </row>
    <row r="42" spans="1:50" s="54" customFormat="1" ht="30" customHeight="1">
      <c r="A42" s="41" t="s">
        <v>174</v>
      </c>
      <c r="B42" s="57" t="s">
        <v>167</v>
      </c>
      <c r="C42" s="49" t="s">
        <v>183</v>
      </c>
      <c r="D42" s="112">
        <v>10</v>
      </c>
      <c r="E42" s="50"/>
      <c r="F42" s="50"/>
      <c r="G42" s="50"/>
      <c r="H42" s="50"/>
      <c r="I42" s="50"/>
      <c r="J42" s="50"/>
      <c r="K42" s="50"/>
      <c r="L42" s="50"/>
      <c r="M42" s="50"/>
      <c r="N42" s="52" t="s">
        <v>62</v>
      </c>
      <c r="O42" s="52" t="s">
        <v>50</v>
      </c>
      <c r="P42" s="52" t="s">
        <v>50</v>
      </c>
      <c r="Q42" s="52" t="s">
        <v>56</v>
      </c>
      <c r="R42" s="52" t="s">
        <v>53</v>
      </c>
      <c r="S42" s="52" t="s">
        <v>52</v>
      </c>
      <c r="T42" s="52" t="s">
        <v>52</v>
      </c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2" t="s">
        <v>50</v>
      </c>
      <c r="AS42" s="52" t="s">
        <v>50</v>
      </c>
      <c r="AT42" s="53"/>
      <c r="AU42" s="52" t="s">
        <v>63</v>
      </c>
      <c r="AV42" s="53">
        <v>78</v>
      </c>
    </row>
    <row r="43" spans="1:50" s="54" customFormat="1" ht="30" customHeight="1">
      <c r="A43" s="41" t="s">
        <v>188</v>
      </c>
      <c r="B43" s="57" t="s">
        <v>167</v>
      </c>
      <c r="C43" s="49" t="s">
        <v>186</v>
      </c>
      <c r="D43" s="112">
        <v>10</v>
      </c>
      <c r="E43" s="50"/>
      <c r="F43" s="50"/>
      <c r="G43" s="50"/>
      <c r="H43" s="50"/>
      <c r="I43" s="50"/>
      <c r="J43" s="50"/>
      <c r="K43" s="50"/>
      <c r="L43" s="50"/>
      <c r="M43" s="50"/>
      <c r="N43" s="52"/>
      <c r="O43" s="52"/>
      <c r="P43" s="52"/>
      <c r="Q43" s="52"/>
      <c r="R43" s="52"/>
      <c r="S43" s="52"/>
      <c r="T43" s="52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2"/>
      <c r="AS43" s="52"/>
      <c r="AT43" s="53"/>
      <c r="AU43" s="52"/>
      <c r="AV43" s="53"/>
    </row>
    <row r="44" spans="1:50" s="54" customFormat="1" ht="30" customHeight="1">
      <c r="A44" s="41" t="s">
        <v>192</v>
      </c>
      <c r="B44" s="57" t="s">
        <v>193</v>
      </c>
      <c r="C44" s="49" t="s">
        <v>186</v>
      </c>
      <c r="D44" s="112">
        <v>5</v>
      </c>
      <c r="E44" s="50"/>
      <c r="F44" s="50"/>
      <c r="G44" s="50"/>
      <c r="H44" s="50"/>
      <c r="I44" s="50"/>
      <c r="J44" s="50"/>
      <c r="K44" s="50"/>
      <c r="L44" s="50"/>
      <c r="M44" s="50"/>
      <c r="N44" s="52" t="s">
        <v>62</v>
      </c>
      <c r="O44" s="52" t="s">
        <v>50</v>
      </c>
      <c r="P44" s="52" t="s">
        <v>50</v>
      </c>
      <c r="Q44" s="52" t="s">
        <v>56</v>
      </c>
      <c r="R44" s="52" t="s">
        <v>53</v>
      </c>
      <c r="S44" s="52" t="s">
        <v>52</v>
      </c>
      <c r="T44" s="52" t="s">
        <v>52</v>
      </c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2" t="s">
        <v>50</v>
      </c>
      <c r="AS44" s="52" t="s">
        <v>50</v>
      </c>
      <c r="AT44" s="53"/>
      <c r="AU44" s="52" t="s">
        <v>63</v>
      </c>
      <c r="AV44" s="53">
        <v>78</v>
      </c>
    </row>
    <row r="45" spans="1:50" s="54" customFormat="1" ht="30" customHeight="1">
      <c r="A45" s="57" t="s">
        <v>142</v>
      </c>
      <c r="B45" s="57" t="s">
        <v>158</v>
      </c>
      <c r="C45" s="107" t="s">
        <v>183</v>
      </c>
      <c r="D45" s="112">
        <v>5</v>
      </c>
      <c r="E45" s="50"/>
      <c r="F45" s="50"/>
      <c r="G45" s="50"/>
      <c r="H45" s="50"/>
      <c r="I45" s="50"/>
      <c r="J45" s="50"/>
      <c r="K45" s="50"/>
      <c r="L45" s="50"/>
      <c r="M45" s="50"/>
      <c r="N45" s="52" t="s">
        <v>62</v>
      </c>
      <c r="O45" s="52" t="s">
        <v>50</v>
      </c>
      <c r="P45" s="52" t="s">
        <v>50</v>
      </c>
      <c r="Q45" s="52" t="s">
        <v>56</v>
      </c>
      <c r="R45" s="52" t="s">
        <v>53</v>
      </c>
      <c r="S45" s="52" t="s">
        <v>52</v>
      </c>
      <c r="T45" s="52" t="s">
        <v>52</v>
      </c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2" t="s">
        <v>50</v>
      </c>
      <c r="AS45" s="52" t="s">
        <v>50</v>
      </c>
      <c r="AT45" s="53"/>
      <c r="AU45" s="52" t="s">
        <v>63</v>
      </c>
      <c r="AV45" s="53">
        <v>78</v>
      </c>
    </row>
    <row r="46" spans="1:50" s="54" customFormat="1" ht="30" customHeight="1">
      <c r="A46" s="57" t="s">
        <v>143</v>
      </c>
      <c r="B46" s="57" t="s">
        <v>182</v>
      </c>
      <c r="C46" s="49" t="s">
        <v>183</v>
      </c>
      <c r="D46" s="112">
        <v>5</v>
      </c>
      <c r="E46" s="50"/>
      <c r="F46" s="50"/>
      <c r="G46" s="50"/>
      <c r="H46" s="50"/>
      <c r="I46" s="50"/>
      <c r="J46" s="50"/>
      <c r="K46" s="50"/>
      <c r="L46" s="50"/>
      <c r="M46" s="50"/>
      <c r="N46" s="52" t="s">
        <v>62</v>
      </c>
      <c r="O46" s="52" t="s">
        <v>50</v>
      </c>
      <c r="P46" s="52" t="s">
        <v>50</v>
      </c>
      <c r="Q46" s="52" t="s">
        <v>56</v>
      </c>
      <c r="R46" s="52" t="s">
        <v>53</v>
      </c>
      <c r="S46" s="52" t="s">
        <v>52</v>
      </c>
      <c r="T46" s="52" t="s">
        <v>52</v>
      </c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2" t="s">
        <v>50</v>
      </c>
      <c r="AS46" s="52" t="s">
        <v>50</v>
      </c>
      <c r="AT46" s="53"/>
      <c r="AU46" s="52" t="s">
        <v>63</v>
      </c>
      <c r="AV46" s="53">
        <v>78</v>
      </c>
    </row>
    <row r="47" spans="1:50" s="54" customFormat="1" ht="30" customHeight="1">
      <c r="A47" s="106" t="s">
        <v>155</v>
      </c>
      <c r="B47" s="38" t="s">
        <v>182</v>
      </c>
      <c r="C47" s="116" t="s">
        <v>183</v>
      </c>
      <c r="D47" s="112">
        <v>5</v>
      </c>
      <c r="E47" s="50"/>
      <c r="F47" s="50"/>
      <c r="G47" s="50"/>
      <c r="H47" s="50"/>
      <c r="I47" s="50"/>
      <c r="J47" s="50"/>
      <c r="K47" s="50"/>
      <c r="L47" s="50"/>
      <c r="M47" s="50"/>
      <c r="N47" s="52" t="s">
        <v>62</v>
      </c>
      <c r="O47" s="52" t="s">
        <v>50</v>
      </c>
      <c r="P47" s="52" t="s">
        <v>50</v>
      </c>
      <c r="Q47" s="52" t="s">
        <v>56</v>
      </c>
      <c r="R47" s="52" t="s">
        <v>53</v>
      </c>
      <c r="S47" s="52" t="s">
        <v>52</v>
      </c>
      <c r="T47" s="52" t="s">
        <v>52</v>
      </c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2" t="s">
        <v>50</v>
      </c>
      <c r="AS47" s="52" t="s">
        <v>50</v>
      </c>
      <c r="AT47" s="53"/>
      <c r="AU47" s="52" t="s">
        <v>63</v>
      </c>
      <c r="AV47" s="53">
        <v>78</v>
      </c>
    </row>
    <row r="48" spans="1:50" s="54" customFormat="1" ht="30" customHeight="1">
      <c r="A48" s="57" t="s">
        <v>152</v>
      </c>
      <c r="B48" s="38" t="s">
        <v>176</v>
      </c>
      <c r="C48" s="116" t="s">
        <v>181</v>
      </c>
      <c r="D48" s="112">
        <v>50</v>
      </c>
      <c r="E48" s="50"/>
      <c r="F48" s="50"/>
      <c r="G48" s="50"/>
      <c r="H48" s="50"/>
      <c r="I48" s="50"/>
      <c r="J48" s="50"/>
      <c r="K48" s="50"/>
      <c r="L48" s="50"/>
      <c r="M48" s="50"/>
      <c r="N48" s="52" t="s">
        <v>62</v>
      </c>
      <c r="O48" s="52" t="s">
        <v>50</v>
      </c>
      <c r="P48" s="52" t="s">
        <v>50</v>
      </c>
      <c r="Q48" s="52" t="s">
        <v>56</v>
      </c>
      <c r="R48" s="52" t="s">
        <v>53</v>
      </c>
      <c r="S48" s="52" t="s">
        <v>52</v>
      </c>
      <c r="T48" s="52" t="s">
        <v>52</v>
      </c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2" t="s">
        <v>50</v>
      </c>
      <c r="AS48" s="52" t="s">
        <v>50</v>
      </c>
      <c r="AT48" s="53"/>
      <c r="AU48" s="52" t="s">
        <v>63</v>
      </c>
      <c r="AV48" s="53">
        <v>78</v>
      </c>
    </row>
    <row r="49" spans="1:50" s="54" customFormat="1" ht="30" customHeight="1">
      <c r="A49" s="38" t="s">
        <v>159</v>
      </c>
      <c r="B49" s="57" t="s">
        <v>177</v>
      </c>
      <c r="C49" s="49" t="s">
        <v>162</v>
      </c>
      <c r="D49" s="112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2"/>
      <c r="O49" s="52"/>
      <c r="P49" s="52"/>
      <c r="Q49" s="52"/>
      <c r="R49" s="52"/>
      <c r="S49" s="52"/>
      <c r="T49" s="52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2"/>
      <c r="AS49" s="52"/>
      <c r="AT49" s="53"/>
      <c r="AU49" s="52"/>
      <c r="AV49" s="53"/>
    </row>
    <row r="50" spans="1:50" s="54" customFormat="1" ht="30" customHeight="1">
      <c r="A50" s="38" t="s">
        <v>178</v>
      </c>
      <c r="B50" s="57" t="s">
        <v>179</v>
      </c>
      <c r="C50" s="49" t="s">
        <v>162</v>
      </c>
      <c r="D50" s="112">
        <v>40</v>
      </c>
      <c r="E50" s="50"/>
      <c r="F50" s="50"/>
      <c r="G50" s="50"/>
      <c r="H50" s="50"/>
      <c r="I50" s="50"/>
      <c r="J50" s="50"/>
      <c r="K50" s="50"/>
      <c r="L50" s="50"/>
      <c r="M50" s="50"/>
      <c r="N50" s="52"/>
      <c r="O50" s="52"/>
      <c r="P50" s="52"/>
      <c r="Q50" s="52"/>
      <c r="R50" s="52"/>
      <c r="S50" s="52"/>
      <c r="T50" s="52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2"/>
      <c r="AS50" s="52"/>
      <c r="AT50" s="53"/>
      <c r="AU50" s="52"/>
      <c r="AV50" s="53"/>
    </row>
    <row r="51" spans="1:50" s="54" customFormat="1" ht="30" customHeight="1">
      <c r="A51" s="38" t="s">
        <v>178</v>
      </c>
      <c r="B51" s="57" t="s">
        <v>180</v>
      </c>
      <c r="C51" s="49" t="s">
        <v>162</v>
      </c>
      <c r="D51" s="112">
        <v>40</v>
      </c>
      <c r="E51" s="50"/>
      <c r="F51" s="50"/>
      <c r="G51" s="50"/>
      <c r="H51" s="50"/>
      <c r="I51" s="50"/>
      <c r="J51" s="50"/>
      <c r="K51" s="50"/>
      <c r="L51" s="50"/>
      <c r="M51" s="50"/>
      <c r="N51" s="52"/>
      <c r="O51" s="52"/>
      <c r="P51" s="52"/>
      <c r="Q51" s="52"/>
      <c r="R51" s="52"/>
      <c r="S51" s="52"/>
      <c r="T51" s="52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2"/>
      <c r="AS51" s="52"/>
      <c r="AT51" s="53"/>
      <c r="AU51" s="52"/>
      <c r="AV51" s="53"/>
    </row>
    <row r="52" spans="1:50" s="54" customFormat="1" ht="30" customHeight="1">
      <c r="A52" s="118" t="s">
        <v>194</v>
      </c>
      <c r="B52" s="57"/>
      <c r="C52" s="49"/>
      <c r="D52" s="112"/>
      <c r="E52" s="50"/>
      <c r="F52" s="50"/>
      <c r="G52" s="50"/>
      <c r="H52" s="50"/>
      <c r="I52" s="50"/>
      <c r="J52" s="50"/>
      <c r="K52" s="50"/>
      <c r="L52" s="50"/>
      <c r="M52" s="50"/>
      <c r="N52" s="52"/>
      <c r="O52" s="52"/>
      <c r="P52" s="52"/>
      <c r="Q52" s="52"/>
      <c r="R52" s="52"/>
      <c r="S52" s="52"/>
      <c r="T52" s="52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2"/>
      <c r="AS52" s="52"/>
      <c r="AT52" s="53"/>
      <c r="AU52" s="52"/>
      <c r="AV52" s="53"/>
    </row>
    <row r="53" spans="1:50" s="54" customFormat="1" ht="30" customHeight="1">
      <c r="A53" s="38" t="s">
        <v>197</v>
      </c>
      <c r="B53" s="57" t="s">
        <v>195</v>
      </c>
      <c r="C53" s="49" t="s">
        <v>186</v>
      </c>
      <c r="D53" s="112">
        <v>5</v>
      </c>
      <c r="E53" s="50"/>
      <c r="F53" s="50"/>
      <c r="G53" s="50"/>
      <c r="H53" s="50"/>
      <c r="I53" s="50"/>
      <c r="J53" s="50"/>
      <c r="K53" s="50"/>
      <c r="L53" s="50"/>
      <c r="M53" s="50"/>
      <c r="N53" s="52"/>
      <c r="O53" s="52"/>
      <c r="P53" s="52"/>
      <c r="Q53" s="52"/>
      <c r="R53" s="52"/>
      <c r="S53" s="52"/>
      <c r="T53" s="52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2"/>
      <c r="AS53" s="52"/>
      <c r="AT53" s="53"/>
      <c r="AU53" s="52"/>
      <c r="AV53" s="53"/>
    </row>
    <row r="54" spans="1:50" s="54" customFormat="1" ht="30" customHeight="1">
      <c r="A54" s="120" t="s">
        <v>198</v>
      </c>
      <c r="B54" s="57" t="s">
        <v>196</v>
      </c>
      <c r="C54" s="49" t="s">
        <v>186</v>
      </c>
      <c r="D54" s="112">
        <v>10</v>
      </c>
      <c r="E54" s="50"/>
      <c r="F54" s="50"/>
      <c r="G54" s="50"/>
      <c r="H54" s="50"/>
      <c r="I54" s="50"/>
      <c r="J54" s="50"/>
      <c r="K54" s="50"/>
      <c r="L54" s="50"/>
      <c r="M54" s="50"/>
      <c r="N54" s="52"/>
      <c r="O54" s="52"/>
      <c r="P54" s="52"/>
      <c r="Q54" s="52"/>
      <c r="R54" s="52"/>
      <c r="S54" s="52"/>
      <c r="T54" s="52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2"/>
      <c r="AS54" s="52"/>
      <c r="AT54" s="53"/>
      <c r="AU54" s="52"/>
      <c r="AV54" s="53"/>
    </row>
    <row r="55" spans="1:50" s="54" customFormat="1" ht="30" customHeight="1">
      <c r="A55" s="38" t="s">
        <v>200</v>
      </c>
      <c r="B55" s="57" t="s">
        <v>201</v>
      </c>
      <c r="C55" s="49" t="s">
        <v>186</v>
      </c>
      <c r="D55" s="112">
        <v>2</v>
      </c>
      <c r="E55" s="50"/>
      <c r="F55" s="50"/>
      <c r="G55" s="50"/>
      <c r="H55" s="50"/>
      <c r="I55" s="50"/>
      <c r="J55" s="50"/>
      <c r="K55" s="50"/>
      <c r="L55" s="50"/>
      <c r="M55" s="50"/>
      <c r="N55" s="52" t="s">
        <v>62</v>
      </c>
      <c r="O55" s="52" t="s">
        <v>50</v>
      </c>
      <c r="P55" s="52" t="s">
        <v>50</v>
      </c>
      <c r="Q55" s="52" t="s">
        <v>56</v>
      </c>
      <c r="R55" s="52" t="s">
        <v>53</v>
      </c>
      <c r="S55" s="52" t="s">
        <v>52</v>
      </c>
      <c r="T55" s="52" t="s">
        <v>52</v>
      </c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2" t="s">
        <v>50</v>
      </c>
      <c r="AS55" s="52" t="s">
        <v>50</v>
      </c>
      <c r="AT55" s="53"/>
      <c r="AU55" s="52" t="s">
        <v>63</v>
      </c>
      <c r="AV55" s="53">
        <v>78</v>
      </c>
    </row>
    <row r="56" spans="1:50" s="54" customFormat="1" ht="30" customHeight="1">
      <c r="A56" s="38" t="s">
        <v>203</v>
      </c>
      <c r="B56" s="57" t="s">
        <v>202</v>
      </c>
      <c r="C56" s="49" t="s">
        <v>204</v>
      </c>
      <c r="D56" s="112">
        <v>1</v>
      </c>
      <c r="E56" s="50"/>
      <c r="F56" s="50"/>
      <c r="G56" s="50"/>
      <c r="H56" s="50"/>
      <c r="I56" s="50"/>
      <c r="J56" s="50"/>
      <c r="K56" s="50"/>
      <c r="L56" s="50"/>
      <c r="M56" s="50"/>
      <c r="N56" s="52" t="s">
        <v>62</v>
      </c>
      <c r="O56" s="52" t="s">
        <v>50</v>
      </c>
      <c r="P56" s="52" t="s">
        <v>50</v>
      </c>
      <c r="Q56" s="52" t="s">
        <v>56</v>
      </c>
      <c r="R56" s="52" t="s">
        <v>53</v>
      </c>
      <c r="S56" s="52" t="s">
        <v>52</v>
      </c>
      <c r="T56" s="52" t="s">
        <v>52</v>
      </c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2" t="s">
        <v>50</v>
      </c>
      <c r="AS56" s="52" t="s">
        <v>50</v>
      </c>
      <c r="AT56" s="53"/>
      <c r="AU56" s="52" t="s">
        <v>63</v>
      </c>
      <c r="AV56" s="53">
        <v>78</v>
      </c>
    </row>
    <row r="57" spans="1:50" s="54" customFormat="1" ht="30" customHeight="1">
      <c r="A57" s="57" t="s">
        <v>144</v>
      </c>
      <c r="B57" s="117" t="s">
        <v>175</v>
      </c>
      <c r="C57" s="49" t="s">
        <v>199</v>
      </c>
      <c r="D57" s="112"/>
      <c r="E57" s="50"/>
      <c r="F57" s="50"/>
      <c r="G57" s="50"/>
      <c r="H57" s="50"/>
      <c r="I57" s="50"/>
      <c r="J57" s="50"/>
      <c r="K57" s="50"/>
      <c r="L57" s="50"/>
      <c r="M57" s="50"/>
      <c r="N57" s="52" t="s">
        <v>54</v>
      </c>
      <c r="O57" s="52" t="s">
        <v>50</v>
      </c>
      <c r="P57" s="52" t="s">
        <v>50</v>
      </c>
      <c r="Q57" s="52" t="s">
        <v>56</v>
      </c>
      <c r="R57" s="52" t="s">
        <v>52</v>
      </c>
      <c r="S57" s="52" t="s">
        <v>52</v>
      </c>
      <c r="T57" s="52" t="s">
        <v>53</v>
      </c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2" t="s">
        <v>50</v>
      </c>
      <c r="AS57" s="52" t="s">
        <v>50</v>
      </c>
      <c r="AT57" s="53"/>
      <c r="AU57" s="52" t="s">
        <v>66</v>
      </c>
      <c r="AV57" s="53">
        <v>83</v>
      </c>
    </row>
    <row r="58" spans="1:50" s="54" customFormat="1" ht="30" customHeight="1">
      <c r="A58" s="57" t="s">
        <v>145</v>
      </c>
      <c r="B58" s="57" t="s">
        <v>189</v>
      </c>
      <c r="C58" s="49" t="s">
        <v>191</v>
      </c>
      <c r="D58" s="112">
        <v>21</v>
      </c>
      <c r="E58" s="50"/>
      <c r="F58" s="50"/>
      <c r="G58" s="50"/>
      <c r="H58" s="50"/>
      <c r="I58" s="50"/>
      <c r="J58" s="50"/>
      <c r="K58" s="50"/>
      <c r="L58" s="50"/>
      <c r="M58" s="50"/>
      <c r="N58" s="52" t="s">
        <v>54</v>
      </c>
      <c r="O58" s="52" t="s">
        <v>50</v>
      </c>
      <c r="P58" s="52" t="s">
        <v>50</v>
      </c>
      <c r="Q58" s="52" t="s">
        <v>56</v>
      </c>
      <c r="R58" s="52" t="s">
        <v>52</v>
      </c>
      <c r="S58" s="52" t="s">
        <v>52</v>
      </c>
      <c r="T58" s="52" t="s">
        <v>53</v>
      </c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2" t="s">
        <v>50</v>
      </c>
      <c r="AS58" s="52" t="s">
        <v>50</v>
      </c>
      <c r="AT58" s="53"/>
      <c r="AU58" s="52" t="s">
        <v>66</v>
      </c>
      <c r="AV58" s="53">
        <v>83</v>
      </c>
    </row>
    <row r="59" spans="1:50" s="54" customFormat="1" ht="30" customHeight="1">
      <c r="A59" s="57" t="s">
        <v>214</v>
      </c>
      <c r="B59" s="57" t="s">
        <v>215</v>
      </c>
      <c r="C59" s="49" t="s">
        <v>191</v>
      </c>
      <c r="D59" s="112">
        <v>21</v>
      </c>
      <c r="E59" s="50"/>
      <c r="F59" s="50"/>
      <c r="G59" s="50"/>
      <c r="H59" s="50"/>
      <c r="I59" s="50"/>
      <c r="J59" s="50"/>
      <c r="K59" s="50"/>
      <c r="L59" s="50"/>
      <c r="M59" s="50"/>
      <c r="N59" s="52"/>
      <c r="O59" s="52"/>
      <c r="P59" s="52"/>
      <c r="Q59" s="52"/>
      <c r="R59" s="52"/>
      <c r="S59" s="52"/>
      <c r="T59" s="52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2"/>
      <c r="AS59" s="52"/>
      <c r="AT59" s="53"/>
      <c r="AU59" s="52"/>
      <c r="AV59" s="53"/>
    </row>
    <row r="60" spans="1:50" s="54" customFormat="1" ht="30" customHeight="1">
      <c r="A60" s="57" t="s">
        <v>145</v>
      </c>
      <c r="B60" s="57" t="s">
        <v>190</v>
      </c>
      <c r="C60" s="49" t="s">
        <v>191</v>
      </c>
      <c r="D60" s="112">
        <v>2</v>
      </c>
      <c r="E60" s="50"/>
      <c r="F60" s="50"/>
      <c r="G60" s="109"/>
      <c r="H60" s="50"/>
      <c r="I60" s="50"/>
      <c r="J60" s="50"/>
      <c r="K60" s="50"/>
      <c r="L60" s="50"/>
      <c r="M60" s="51"/>
      <c r="N60" s="52" t="s">
        <v>54</v>
      </c>
      <c r="O60" s="52" t="s">
        <v>50</v>
      </c>
      <c r="P60" s="52" t="s">
        <v>50</v>
      </c>
      <c r="Q60" s="52" t="s">
        <v>56</v>
      </c>
      <c r="R60" s="52" t="s">
        <v>52</v>
      </c>
      <c r="S60" s="52" t="s">
        <v>52</v>
      </c>
      <c r="T60" s="52" t="s">
        <v>53</v>
      </c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2" t="s">
        <v>50</v>
      </c>
      <c r="AS60" s="52" t="s">
        <v>50</v>
      </c>
      <c r="AT60" s="53"/>
      <c r="AU60" s="52" t="s">
        <v>66</v>
      </c>
      <c r="AV60" s="53">
        <v>83</v>
      </c>
    </row>
    <row r="61" spans="1:50" s="54" customFormat="1" ht="30" customHeight="1">
      <c r="A61" s="57" t="s">
        <v>213</v>
      </c>
      <c r="B61" s="57"/>
      <c r="C61" s="49"/>
      <c r="D61" s="112"/>
      <c r="E61" s="50">
        <f>SUM(E29:E60)</f>
        <v>0</v>
      </c>
      <c r="F61" s="50"/>
      <c r="G61" s="109"/>
      <c r="H61" s="50">
        <f>SUM(H57:H60)</f>
        <v>0</v>
      </c>
      <c r="I61" s="50"/>
      <c r="J61" s="50"/>
      <c r="K61" s="50">
        <f>SUM(K4:K60)</f>
        <v>0</v>
      </c>
      <c r="L61" s="50">
        <f>SUM(L24:L60)</f>
        <v>0</v>
      </c>
      <c r="M61" s="51"/>
      <c r="N61" s="52"/>
      <c r="O61" s="52"/>
      <c r="P61" s="52"/>
      <c r="Q61" s="52"/>
      <c r="R61" s="52"/>
      <c r="S61" s="52"/>
      <c r="T61" s="52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2"/>
      <c r="AS61" s="52"/>
      <c r="AT61" s="53"/>
      <c r="AU61" s="52"/>
      <c r="AV61" s="53"/>
    </row>
    <row r="62" spans="1:50" ht="30" customHeight="1">
      <c r="B62" s="57"/>
      <c r="C62" s="49"/>
      <c r="D62" s="112"/>
      <c r="E62" s="50"/>
      <c r="F62" s="50"/>
      <c r="G62" s="40"/>
      <c r="H62" s="50"/>
      <c r="I62" s="50"/>
      <c r="J62" s="50"/>
      <c r="K62" s="50"/>
      <c r="L62" s="50"/>
      <c r="M62" s="46"/>
      <c r="AX62" s="58"/>
    </row>
    <row r="63" spans="1:50" ht="30" customHeight="1">
      <c r="B63" s="59"/>
      <c r="C63" s="61"/>
      <c r="D63" s="43"/>
    </row>
    <row r="64" spans="1:50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31" type="noConversion"/>
  <pageMargins left="0.59055118110236227" right="0.59055118110236227" top="0.59055118110236227" bottom="0.59055118110236227" header="0" footer="0"/>
  <pageSetup paperSize="9" scale="62" fitToHeight="8" orientation="landscape" r:id="rId1"/>
  <rowBreaks count="1" manualBreakCount="1">
    <brk id="27" max="41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갑지</vt:lpstr>
      <vt:lpstr>원가계산서</vt:lpstr>
      <vt:lpstr>공종별집계표</vt:lpstr>
      <vt:lpstr>공종별내역서</vt:lpstr>
      <vt:lpstr>Sheet1</vt:lpstr>
      <vt:lpstr>공종별내역서!Print_Area</vt:lpstr>
      <vt:lpstr>공종별내역서!Print_Titles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김현욱</dc:creator>
  <cp:lastModifiedBy>GGU</cp:lastModifiedBy>
  <cp:lastPrinted>2017-09-14T05:35:37Z</cp:lastPrinted>
  <dcterms:created xsi:type="dcterms:W3CDTF">2012-09-05T05:47:21Z</dcterms:created>
  <dcterms:modified xsi:type="dcterms:W3CDTF">2017-11-28T00:24:19Z</dcterms:modified>
</cp:coreProperties>
</file>